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58" documentId="8_{69696462-9590-4D25-8EE5-3D6B3CE9CDAB}" xr6:coauthVersionLast="47" xr6:coauthVersionMax="47" xr10:uidLastSave="{C2AC281C-C854-4C5D-A027-72D0931EC621}"/>
  <bookViews>
    <workbookView xWindow="-120" yWindow="-120" windowWidth="29040" windowHeight="15840" firstSheet="1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3" l="1"/>
  <c r="D28" i="3"/>
  <c r="D27" i="3" s="1"/>
  <c r="D10" i="3"/>
  <c r="E145" i="2" l="1"/>
  <c r="I243" i="2"/>
  <c r="I242" i="2" s="1"/>
  <c r="I241" i="2" s="1"/>
  <c r="H243" i="2"/>
  <c r="G243" i="2"/>
  <c r="F243" i="2"/>
  <c r="F242" i="2" s="1"/>
  <c r="F241" i="2" s="1"/>
  <c r="H242" i="2"/>
  <c r="H241" i="2" s="1"/>
  <c r="G242" i="2"/>
  <c r="G241" i="2" s="1"/>
  <c r="F238" i="2"/>
  <c r="F237" i="2" s="1"/>
  <c r="F236" i="2" s="1"/>
  <c r="I236" i="2"/>
  <c r="I235" i="2" s="1"/>
  <c r="H230" i="2"/>
  <c r="H229" i="2" s="1"/>
  <c r="G230" i="2"/>
  <c r="G229" i="2" s="1"/>
  <c r="F230" i="2"/>
  <c r="E230" i="2"/>
  <c r="I229" i="2"/>
  <c r="F229" i="2"/>
  <c r="E229" i="2"/>
  <c r="I228" i="2"/>
  <c r="I226" i="2"/>
  <c r="H226" i="2"/>
  <c r="G226" i="2"/>
  <c r="F226" i="2"/>
  <c r="H223" i="2"/>
  <c r="H222" i="2" s="1"/>
  <c r="H221" i="2" s="1"/>
  <c r="G223" i="2"/>
  <c r="G222" i="2" s="1"/>
  <c r="G221" i="2" s="1"/>
  <c r="F223" i="2"/>
  <c r="F222" i="2"/>
  <c r="F221" i="2" s="1"/>
  <c r="H219" i="2"/>
  <c r="G219" i="2"/>
  <c r="G218" i="2" s="1"/>
  <c r="F219" i="2"/>
  <c r="F218" i="2" s="1"/>
  <c r="I218" i="2"/>
  <c r="H218" i="2"/>
  <c r="H215" i="2"/>
  <c r="G215" i="2"/>
  <c r="G214" i="2" s="1"/>
  <c r="F215" i="2"/>
  <c r="F214" i="2" s="1"/>
  <c r="F213" i="2" s="1"/>
  <c r="H214" i="2"/>
  <c r="H213" i="2" s="1"/>
  <c r="H208" i="2"/>
  <c r="G208" i="2"/>
  <c r="F208" i="2"/>
  <c r="H203" i="2"/>
  <c r="G203" i="2"/>
  <c r="G202" i="2" s="1"/>
  <c r="F203" i="2"/>
  <c r="F202" i="2" s="1"/>
  <c r="H202" i="2"/>
  <c r="I198" i="2"/>
  <c r="H197" i="2"/>
  <c r="H196" i="2" s="1"/>
  <c r="G197" i="2"/>
  <c r="F197" i="2"/>
  <c r="I196" i="2"/>
  <c r="I195" i="2" s="1"/>
  <c r="G196" i="2"/>
  <c r="F196" i="2"/>
  <c r="F188" i="2" s="1"/>
  <c r="H184" i="2"/>
  <c r="G184" i="2"/>
  <c r="F184" i="2"/>
  <c r="H183" i="2"/>
  <c r="H182" i="2" s="1"/>
  <c r="G183" i="2"/>
  <c r="F183" i="2"/>
  <c r="I182" i="2"/>
  <c r="G182" i="2"/>
  <c r="F182" i="2"/>
  <c r="I179" i="2"/>
  <c r="H179" i="2"/>
  <c r="G179" i="2"/>
  <c r="G178" i="2" s="1"/>
  <c r="G177" i="2" s="1"/>
  <c r="F179" i="2"/>
  <c r="I178" i="2"/>
  <c r="I177" i="2" s="1"/>
  <c r="I176" i="2" s="1"/>
  <c r="H178" i="2"/>
  <c r="H177" i="2" s="1"/>
  <c r="F178" i="2"/>
  <c r="F177" i="2"/>
  <c r="H173" i="2"/>
  <c r="G173" i="2"/>
  <c r="G172" i="2" s="1"/>
  <c r="F173" i="2"/>
  <c r="E173" i="2"/>
  <c r="E172" i="2" s="1"/>
  <c r="H172" i="2"/>
  <c r="F172" i="2"/>
  <c r="H170" i="2"/>
  <c r="G170" i="2"/>
  <c r="G169" i="2" s="1"/>
  <c r="G168" i="2" s="1"/>
  <c r="F170" i="2"/>
  <c r="F169" i="2" s="1"/>
  <c r="F168" i="2" s="1"/>
  <c r="E170" i="2"/>
  <c r="I169" i="2"/>
  <c r="H169" i="2"/>
  <c r="H168" i="2" s="1"/>
  <c r="E169" i="2"/>
  <c r="E168" i="2" s="1"/>
  <c r="I160" i="2"/>
  <c r="I159" i="2" s="1"/>
  <c r="H160" i="2"/>
  <c r="G160" i="2"/>
  <c r="F160" i="2"/>
  <c r="I157" i="2"/>
  <c r="H157" i="2"/>
  <c r="H156" i="2" s="1"/>
  <c r="G157" i="2"/>
  <c r="G156" i="2" s="1"/>
  <c r="F157" i="2"/>
  <c r="I156" i="2"/>
  <c r="F156" i="2"/>
  <c r="I151" i="2"/>
  <c r="I150" i="2" s="1"/>
  <c r="I145" i="2" s="1"/>
  <c r="H151" i="2"/>
  <c r="G151" i="2"/>
  <c r="G150" i="2" s="1"/>
  <c r="G145" i="2" s="1"/>
  <c r="F151" i="2"/>
  <c r="E151" i="2"/>
  <c r="H150" i="2"/>
  <c r="F150" i="2"/>
  <c r="F145" i="2" s="1"/>
  <c r="E150" i="2"/>
  <c r="I142" i="2"/>
  <c r="H142" i="2"/>
  <c r="H141" i="2" s="1"/>
  <c r="H140" i="2" s="1"/>
  <c r="G142" i="2"/>
  <c r="F142" i="2"/>
  <c r="F141" i="2" s="1"/>
  <c r="F140" i="2" s="1"/>
  <c r="I141" i="2"/>
  <c r="I140" i="2" s="1"/>
  <c r="G141" i="2"/>
  <c r="G140" i="2"/>
  <c r="I135" i="2"/>
  <c r="H135" i="2"/>
  <c r="H134" i="2" s="1"/>
  <c r="H133" i="2" s="1"/>
  <c r="G135" i="2"/>
  <c r="F135" i="2"/>
  <c r="F134" i="2" s="1"/>
  <c r="F133" i="2" s="1"/>
  <c r="I134" i="2"/>
  <c r="I133" i="2" s="1"/>
  <c r="G134" i="2"/>
  <c r="G133" i="2"/>
  <c r="I127" i="2"/>
  <c r="I126" i="2" s="1"/>
  <c r="I125" i="2" s="1"/>
  <c r="H127" i="2"/>
  <c r="G127" i="2"/>
  <c r="F127" i="2"/>
  <c r="F126" i="2" s="1"/>
  <c r="F125" i="2" s="1"/>
  <c r="E127" i="2"/>
  <c r="E126" i="2" s="1"/>
  <c r="E125" i="2" s="1"/>
  <c r="H126" i="2"/>
  <c r="H125" i="2" s="1"/>
  <c r="G126" i="2"/>
  <c r="G125" i="2"/>
  <c r="I122" i="2"/>
  <c r="H122" i="2"/>
  <c r="G122" i="2"/>
  <c r="F122" i="2"/>
  <c r="I118" i="2"/>
  <c r="H118" i="2"/>
  <c r="G118" i="2"/>
  <c r="F118" i="2"/>
  <c r="F115" i="2" s="1"/>
  <c r="F114" i="2" s="1"/>
  <c r="I116" i="2"/>
  <c r="H116" i="2"/>
  <c r="G116" i="2"/>
  <c r="G115" i="2" s="1"/>
  <c r="G114" i="2" s="1"/>
  <c r="F116" i="2"/>
  <c r="I115" i="2"/>
  <c r="I114" i="2" s="1"/>
  <c r="H115" i="2"/>
  <c r="H114" i="2" s="1"/>
  <c r="I111" i="2"/>
  <c r="I110" i="2" s="1"/>
  <c r="H111" i="2"/>
  <c r="H110" i="2" s="1"/>
  <c r="G111" i="2"/>
  <c r="F111" i="2"/>
  <c r="G110" i="2"/>
  <c r="F110" i="2"/>
  <c r="F105" i="2" s="1"/>
  <c r="F104" i="2" s="1"/>
  <c r="I107" i="2"/>
  <c r="H107" i="2"/>
  <c r="G107" i="2"/>
  <c r="G106" i="2" s="1"/>
  <c r="G105" i="2" s="1"/>
  <c r="G104" i="2" s="1"/>
  <c r="F107" i="2"/>
  <c r="I106" i="2"/>
  <c r="H106" i="2"/>
  <c r="H105" i="2" s="1"/>
  <c r="H104" i="2" s="1"/>
  <c r="F106" i="2"/>
  <c r="I101" i="2"/>
  <c r="I100" i="2" s="1"/>
  <c r="H101" i="2"/>
  <c r="H100" i="2" s="1"/>
  <c r="I97" i="2"/>
  <c r="H97" i="2"/>
  <c r="I96" i="2"/>
  <c r="I95" i="2" s="1"/>
  <c r="H96" i="2"/>
  <c r="H95" i="2" s="1"/>
  <c r="G88" i="2"/>
  <c r="F88" i="2"/>
  <c r="E88" i="2"/>
  <c r="G87" i="2"/>
  <c r="F87" i="2"/>
  <c r="E87" i="2"/>
  <c r="F83" i="2"/>
  <c r="E83" i="2"/>
  <c r="F82" i="2"/>
  <c r="F81" i="2" s="1"/>
  <c r="E82" i="2"/>
  <c r="E81" i="2" s="1"/>
  <c r="I76" i="2"/>
  <c r="H76" i="2"/>
  <c r="G76" i="2"/>
  <c r="G75" i="2" s="1"/>
  <c r="G74" i="2" s="1"/>
  <c r="F76" i="2"/>
  <c r="F75" i="2" s="1"/>
  <c r="F74" i="2" s="1"/>
  <c r="E76" i="2"/>
  <c r="I75" i="2"/>
  <c r="I74" i="2" s="1"/>
  <c r="H75" i="2"/>
  <c r="E75" i="2"/>
  <c r="E74" i="2" s="1"/>
  <c r="H74" i="2"/>
  <c r="I68" i="2"/>
  <c r="I67" i="2" s="1"/>
  <c r="I66" i="2" s="1"/>
  <c r="H68" i="2"/>
  <c r="H67" i="2" s="1"/>
  <c r="H66" i="2" s="1"/>
  <c r="G68" i="2"/>
  <c r="G67" i="2" s="1"/>
  <c r="G66" i="2" s="1"/>
  <c r="I63" i="2"/>
  <c r="I62" i="2" s="1"/>
  <c r="I61" i="2" s="1"/>
  <c r="I57" i="2"/>
  <c r="I56" i="2" s="1"/>
  <c r="I55" i="2" s="1"/>
  <c r="H57" i="2"/>
  <c r="G57" i="2"/>
  <c r="G56" i="2" s="1"/>
  <c r="G55" i="2" s="1"/>
  <c r="F57" i="2"/>
  <c r="E57" i="2"/>
  <c r="H56" i="2"/>
  <c r="H55" i="2" s="1"/>
  <c r="F56" i="2"/>
  <c r="F55" i="2" s="1"/>
  <c r="E56" i="2"/>
  <c r="E55" i="2"/>
  <c r="I52" i="2"/>
  <c r="I51" i="2" s="1"/>
  <c r="I50" i="2" s="1"/>
  <c r="H52" i="2"/>
  <c r="G52" i="2"/>
  <c r="G51" i="2" s="1"/>
  <c r="G50" i="2" s="1"/>
  <c r="F52" i="2"/>
  <c r="F51" i="2" s="1"/>
  <c r="F50" i="2" s="1"/>
  <c r="H51" i="2"/>
  <c r="H50" i="2" s="1"/>
  <c r="E51" i="2"/>
  <c r="E50" i="2" s="1"/>
  <c r="E49" i="2" s="1"/>
  <c r="E48" i="2" s="1"/>
  <c r="G44" i="2"/>
  <c r="G43" i="2" s="1"/>
  <c r="G41" i="2"/>
  <c r="G40" i="2"/>
  <c r="G39" i="2" s="1"/>
  <c r="G36" i="2"/>
  <c r="G35" i="2" s="1"/>
  <c r="E36" i="2"/>
  <c r="E35" i="2"/>
  <c r="E31" i="2" s="1"/>
  <c r="E30" i="2" s="1"/>
  <c r="G33" i="2"/>
  <c r="G32" i="2" s="1"/>
  <c r="G31" i="2" s="1"/>
  <c r="G30" i="2" s="1"/>
  <c r="E27" i="2"/>
  <c r="E26" i="2" s="1"/>
  <c r="E25" i="2" s="1"/>
  <c r="E24" i="2" s="1"/>
  <c r="I24" i="2"/>
  <c r="H24" i="2"/>
  <c r="G24" i="2"/>
  <c r="I16" i="2"/>
  <c r="H16" i="2"/>
  <c r="H15" i="2" s="1"/>
  <c r="G16" i="2"/>
  <c r="F16" i="2"/>
  <c r="E16" i="2"/>
  <c r="E15" i="2" s="1"/>
  <c r="I15" i="2"/>
  <c r="G15" i="2"/>
  <c r="F15" i="2"/>
  <c r="I9" i="2"/>
  <c r="I8" i="2" s="1"/>
  <c r="I7" i="2" s="1"/>
  <c r="I6" i="2" s="1"/>
  <c r="H9" i="2"/>
  <c r="H8" i="2" s="1"/>
  <c r="H7" i="2" s="1"/>
  <c r="H6" i="2" s="1"/>
  <c r="G9" i="2"/>
  <c r="F9" i="2"/>
  <c r="F8" i="2" s="1"/>
  <c r="F7" i="2" s="1"/>
  <c r="F6" i="2" s="1"/>
  <c r="E9" i="2"/>
  <c r="G8" i="2"/>
  <c r="G7" i="2" s="1"/>
  <c r="G6" i="2" s="1"/>
  <c r="E8" i="2"/>
  <c r="E7" i="2" s="1"/>
  <c r="E6" i="2" s="1"/>
  <c r="F49" i="2" l="1"/>
  <c r="F48" i="2" s="1"/>
  <c r="G49" i="2"/>
  <c r="G48" i="2" s="1"/>
  <c r="H113" i="2"/>
  <c r="I105" i="2"/>
  <c r="I104" i="2" s="1"/>
  <c r="I113" i="2"/>
  <c r="F113" i="2"/>
  <c r="I49" i="2"/>
  <c r="I48" i="2" s="1"/>
  <c r="H145" i="2"/>
  <c r="H49" i="2"/>
  <c r="H48" i="2" s="1"/>
  <c r="G213" i="2"/>
  <c r="G113" i="2" s="1"/>
  <c r="F10" i="5"/>
  <c r="E10" i="5"/>
  <c r="D10" i="5"/>
  <c r="C10" i="5"/>
  <c r="F11" i="5"/>
  <c r="E11" i="5"/>
  <c r="D11" i="5"/>
  <c r="C11" i="5"/>
  <c r="H33" i="3"/>
  <c r="G33" i="3"/>
  <c r="H28" i="3"/>
  <c r="G28" i="3"/>
  <c r="F28" i="3"/>
  <c r="F33" i="3"/>
  <c r="E33" i="3"/>
  <c r="E27" i="3" s="1"/>
  <c r="F10" i="3"/>
  <c r="G10" i="3"/>
  <c r="H10" i="3"/>
  <c r="E10" i="3"/>
  <c r="H27" i="3" l="1"/>
  <c r="F27" i="3"/>
  <c r="G27" i="3"/>
  <c r="G8" i="10" l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F11" i="10"/>
  <c r="F14" i="10" s="1"/>
  <c r="J8" i="10"/>
  <c r="I8" i="10"/>
  <c r="H8" i="10"/>
  <c r="H14" i="10" l="1"/>
  <c r="H22" i="10" s="1"/>
  <c r="H28" i="10" s="1"/>
  <c r="H29" i="10" s="1"/>
  <c r="J14" i="10"/>
  <c r="J22" i="10" s="1"/>
  <c r="J28" i="10" s="1"/>
  <c r="J29" i="10" s="1"/>
  <c r="I14" i="10"/>
  <c r="I22" i="10" s="1"/>
  <c r="I28" i="10" s="1"/>
  <c r="I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<sst xmlns="http://schemas.openxmlformats.org/spreadsheetml/2006/main" count="465" uniqueCount="198">
  <si>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</si>
  <si>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</si>
  <si>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</si>
  <si>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</si>
  <si>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</si>
  <si>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</si>
  <si>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</si>
  <si>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</si>
  <si>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</si>
  <si>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</si>
  <si>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</si>
  <si>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</si>
  <si>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</si>
  <si>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</si>
  <si>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</si>
  <si>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</si>
  <si>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</si>
  <si>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</si>
  <si>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</si>
  <si>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</si>
  <si>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</si>
  <si>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</si>
  <si>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</si>
  <si>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</si>
  <si>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</si>
  <si>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</si>
  <si>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</si>
  <si>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</si>
  <si>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</si>
  <si>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</si>
  <si>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</si>
  <si>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</si>
  <si>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</si>
  <si>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</si>
  <si>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</si>
  <si>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</si>
  <si>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</si>
  <si>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</si>
  <si>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</si>
  <si>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</si>
  <si>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</si>
  <si>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</si>
  <si>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</si>
  <si>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</si>
  <si>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</si>
  <si>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</si>
  <si>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</si>
  <si>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</si>
  <si>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</si>
  <si>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</si>
  <si>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</si>
  <si>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</si>
  <si>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</si>
  <si>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</si>
  <si>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</si>
  <si>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</si>
  <si>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</si>
  <si>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</si>
  <si>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</si>
  <si>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</si>
  <si>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</si>
  <si>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</si>
  <si>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</si>
  <si>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</si>
  <si>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</si>
  <si>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</si>
  <si>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</si>
  <si>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</si>
  <si>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</si>
  <si>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</si>
  <si>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</si>
  <si>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</si>
  <si>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PROGRAM 1001 </t>
  </si>
  <si>
    <t>MINIMALNI STANDARD U OSNOVNOM ŠKOLSTVU</t>
  </si>
  <si>
    <t>Aktivnost A100001</t>
  </si>
  <si>
    <t>RASHODI POSLOVANJA</t>
  </si>
  <si>
    <t>Izvor financiranja 4.1.</t>
  </si>
  <si>
    <t>Decentralizirana sredstva OŠ</t>
  </si>
  <si>
    <t>Financijski rashodi</t>
  </si>
  <si>
    <t>Aktivnost A100002</t>
  </si>
  <si>
    <t>TEKUĆE INVESTICIJSKO ODRŽAVANJE</t>
  </si>
  <si>
    <t>Rashodi za usluge</t>
  </si>
  <si>
    <t>Aktivnost A100003</t>
  </si>
  <si>
    <t>ENERGENTI</t>
  </si>
  <si>
    <t>PROGRAM 1001</t>
  </si>
  <si>
    <t>KAPITANO ULAGANJE U OSNOVNO ŠKOLSTVO</t>
  </si>
  <si>
    <t>Kapitalni projekt K100102</t>
  </si>
  <si>
    <t xml:space="preserve"> KAPITANO ULAGANJE STRMEC - IZGRADNJA ŠKOLE</t>
  </si>
  <si>
    <t>Izvor financiranja 1.1.</t>
  </si>
  <si>
    <t>Opći prihodi i primici</t>
  </si>
  <si>
    <t>Kapitalni projekt K100121</t>
  </si>
  <si>
    <t xml:space="preserve"> KAPITANO ULAGANJE STRMEC - IZGRADNJA DVORANE</t>
  </si>
  <si>
    <t>POJAČANI STANDARD U ŠKOLSTVU</t>
  </si>
  <si>
    <t>A100001 INTELEKTUALNE USLUGE</t>
  </si>
  <si>
    <t>Tekući projekt T100002</t>
  </si>
  <si>
    <t>Županijska stručna vijeća</t>
  </si>
  <si>
    <t>Izvor financiranja 1.1</t>
  </si>
  <si>
    <t>Tekući projekt T100003</t>
  </si>
  <si>
    <t>Natjecanja</t>
  </si>
  <si>
    <t>Tekući projekt T100004</t>
  </si>
  <si>
    <t>Obljetnica škole</t>
  </si>
  <si>
    <t>Tekući projekt T100041</t>
  </si>
  <si>
    <t>E-TEHNIČAR</t>
  </si>
  <si>
    <t>Izvor financiranja 5.T.</t>
  </si>
  <si>
    <t>MZO-ESF-III</t>
  </si>
  <si>
    <t>Tekući projekt T100055</t>
  </si>
  <si>
    <t>Prsten potrore - VI.</t>
  </si>
  <si>
    <t>PROGRAM 1002</t>
  </si>
  <si>
    <t>KAPITALNA ULAGANJA</t>
  </si>
  <si>
    <t>Dodatna ulaganja</t>
  </si>
  <si>
    <t>Rashodi za dodatna ulaganja na nefin.imovini</t>
  </si>
  <si>
    <t>Izvor financiranja 4.1</t>
  </si>
  <si>
    <t>PROGRAM OSNOVNIH ŠKOLA IZVAN ŽUPANIJSKOG PRORAČUNA</t>
  </si>
  <si>
    <t>Izvor financiranja 3.3.</t>
  </si>
  <si>
    <t>Vlastiti prihod</t>
  </si>
  <si>
    <t>Izvor financiranja 6.3.</t>
  </si>
  <si>
    <t>Donacije</t>
  </si>
  <si>
    <t>ADMINISTRATIVNO I TEHNIČKO OSOBLJE</t>
  </si>
  <si>
    <t>Izvor financiranja 5.K.</t>
  </si>
  <si>
    <t>Pomoći</t>
  </si>
  <si>
    <t>Tekući projekt T100001</t>
  </si>
  <si>
    <t>ŽUPANIJSKA STRUČNA VIJEĆA</t>
  </si>
  <si>
    <t>NATJECANJA</t>
  </si>
  <si>
    <t>ŠKOLSKA KUHINJA</t>
  </si>
  <si>
    <t>Izvor financiranja 4.F.</t>
  </si>
  <si>
    <t>Prihod za posebne namjene-VIŠAK PRIHODA</t>
  </si>
  <si>
    <t>Izvor financiranja 4.L.</t>
  </si>
  <si>
    <t>Prihod za posebne namjene</t>
  </si>
  <si>
    <t>Pomoći OŠ</t>
  </si>
  <si>
    <t>Tekući projekt T100006</t>
  </si>
  <si>
    <t>PRODUŽENI BORAVAK</t>
  </si>
  <si>
    <t>Prihodi za posebne namjene</t>
  </si>
  <si>
    <t>Tekući projekt T100009</t>
  </si>
  <si>
    <t>OSTALE IZVANUČIONIČKE AKTIVNOSTI</t>
  </si>
  <si>
    <t>Tekući projekt T100011</t>
  </si>
  <si>
    <t>OSPOSOBLJAVANJE BEZ ZASNIVANJA RADNOG ODNOSA</t>
  </si>
  <si>
    <t>Tekući projekt T100012</t>
  </si>
  <si>
    <t>OPREMA ŠKOLA</t>
  </si>
  <si>
    <t>Izvor financiranja 3.7.</t>
  </si>
  <si>
    <t>Vlastiti prihod-preneseni višak</t>
  </si>
  <si>
    <t>Tekući projekt T100014</t>
  </si>
  <si>
    <t>TEKUĆE I INVESTICIJSKO ODRŽAVANJE</t>
  </si>
  <si>
    <t>Izvor financiranja. 7.6..</t>
  </si>
  <si>
    <t>Prihodi od nef.imov.i nad.štete s osnov.osig.</t>
  </si>
  <si>
    <t>Tekući projekt T100016</t>
  </si>
  <si>
    <t>NABAVA UDŽBENIKA ZA UČENIKA</t>
  </si>
  <si>
    <t>Naknade građanima i kućanstvima u naravi</t>
  </si>
  <si>
    <t>Tekući projekt T100024</t>
  </si>
  <si>
    <t>STJECANJE PRVOG RADNOG ISKUSTVA PRIPRAVNIŠTVO</t>
  </si>
  <si>
    <t>Tekući projekt T100026</t>
  </si>
  <si>
    <t>ŠKOLSKA SPORTSKA DRUŠTVA</t>
  </si>
  <si>
    <t>ŠKOLSKA SHEMA VOĆA I POVRĆA I MLIJEKA</t>
  </si>
  <si>
    <t>Izvor financiranja 5.Đ.</t>
  </si>
  <si>
    <t>Ministarstvo poljoprivrede</t>
  </si>
  <si>
    <t>Naknada građanima i kućanstvu u naravi</t>
  </si>
  <si>
    <t>09 Obrazovanje</t>
  </si>
  <si>
    <t>091 Predškolsko i osnovno obrazovanje</t>
  </si>
  <si>
    <t>096 Dodatne usluge u obrazovanju</t>
  </si>
  <si>
    <t>097 Istraživanje i razvoj obrazovanja</t>
  </si>
  <si>
    <t>098 Usluge obrazovanja koje nisu drugdje svrstane</t>
  </si>
  <si>
    <t>Prihodi od imovine</t>
  </si>
  <si>
    <t>Prihodi od upravnih i administrativnih pristojbi, pristojbi po posebnim propisima i naknada</t>
  </si>
  <si>
    <t>Prihodi od prodaje proizvoda i robe te pruženih usluga i prihodi od donacija te povrati po protestnim jamstvima</t>
  </si>
  <si>
    <t>Financisjki rashodi</t>
  </si>
  <si>
    <t>Naknade građanima i kućanstvima na temelju osiguranja i druge naknade</t>
  </si>
  <si>
    <t>Prsten potrore - VII.</t>
  </si>
  <si>
    <t>Tekući projekt T100058</t>
  </si>
  <si>
    <t>Ostale izvanškolske aktivnosti</t>
  </si>
  <si>
    <t>Rashodi za dodatnu nabavu proizvedene dugotrajne imovine</t>
  </si>
  <si>
    <t>PRIJEDLOG FINANCIJSKOG PLANA OSNOVNA ŠKOLA SVETA NEDELJA 
ZA 2024. I PROJEKCIJA ZA 2025. I 2026. GODINU</t>
  </si>
  <si>
    <t>FINANCIJSKI PLAN OSNOVNA ŠKOLA SVETA NEDELJA
ZA 2024. I PROJEKCIJA ZA 2025. I 2026. GODINU</t>
  </si>
  <si>
    <t>0912 Osnovno obrazovanje</t>
  </si>
  <si>
    <t>0960 Dodatne usluge u obrazovanju</t>
  </si>
  <si>
    <t>0970 Istraživanja i razvoj obrazovanja</t>
  </si>
  <si>
    <t>0980 Usluge obrazovanja koje nisu drugdje svrstane</t>
  </si>
  <si>
    <t>FINANCIJSKI PLAN OSNOVNE ŠKOLE SVETA NEDJELJA ZA 2024. I PROJEKCIJA ZA 2025. I 2026. GODINU</t>
  </si>
  <si>
    <t xml:space="preserve"> 1.1 Opći prihodi i primici</t>
  </si>
  <si>
    <t>PRIHODI</t>
  </si>
  <si>
    <t>RASHODI</t>
  </si>
  <si>
    <t>RAZLIKA</t>
  </si>
  <si>
    <t>Preneseni višak općih prihoda i pr.izvodi</t>
  </si>
  <si>
    <t>OPĆI PRIHODI I PRIMICI</t>
  </si>
  <si>
    <t>DONACIJE</t>
  </si>
  <si>
    <t>6.3. Donacije</t>
  </si>
  <si>
    <t>PRENESENI VIŠAK</t>
  </si>
  <si>
    <t>VLASTITI PRIHODI</t>
  </si>
  <si>
    <t>3.3. Vlastiti prihodi</t>
  </si>
  <si>
    <t>6.7. Preneseni višak donacije</t>
  </si>
  <si>
    <t>3.7. Preneseni višak donacije</t>
  </si>
  <si>
    <t>PRIHODI ZA POSEBNE NAMJENE</t>
  </si>
  <si>
    <t>4.L. Prihodi za posebne namjene</t>
  </si>
  <si>
    <t>POMOĆI</t>
  </si>
  <si>
    <t>4.F. Preneseni višak prihoda za posebne namjene</t>
  </si>
  <si>
    <t>5.K. Pomoći</t>
  </si>
  <si>
    <t>5.D. Preneseni višak prihoda POMOĆI</t>
  </si>
  <si>
    <t>PRIHODI I RASHODI  POSLOVANJA PREMA IZVORIMA FINANCIRANJA</t>
  </si>
  <si>
    <t>FINANCIJSKI PLAN OSNOVNE ŠKOLE SVETA NEDELJA 
ZA 2024. I PROJEKCIJA ZA 2025. I 2026. GODINU</t>
  </si>
  <si>
    <t>PRIJEDLOG FINANCIJSKOG PLANA OSNOVNE ŠKOLE SVETA NEDELJA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</si>
</sst>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>
      <alignment horizontal="right"/>
    </xf>
    <xf numFmtId="2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 wrapText="1"/>
    </xf>
    <xf numFmtId="3" fontId="22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E47" sqref="E4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95" t="s">
        <v>19</v>
      </c>
      <c r="B3" s="95"/>
      <c r="C3" s="95"/>
      <c r="D3" s="95"/>
      <c r="E3" s="95"/>
      <c r="F3" s="95"/>
      <c r="G3" s="95"/>
      <c r="H3" s="95"/>
      <c r="I3" s="96"/>
      <c r="J3" s="96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95" t="s">
        <v>25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38</v>
      </c>
    </row>
    <row r="7" spans="1:10" ht="25.5" x14ac:dyDescent="0.25">
      <c r="A7" s="27"/>
      <c r="B7" s="28"/>
      <c r="C7" s="28"/>
      <c r="D7" s="29"/>
      <c r="E7" s="30"/>
      <c r="F7" s="3" t="s">
        <v>39</v>
      </c>
      <c r="G7" s="3" t="s">
        <v>37</v>
      </c>
      <c r="H7" s="3" t="s">
        <v>47</v>
      </c>
      <c r="I7" s="3" t="s">
        <v>48</v>
      </c>
      <c r="J7" s="3" t="s">
        <v>49</v>
      </c>
    </row>
    <row r="8" spans="1:10" x14ac:dyDescent="0.25">
      <c r="A8" s="98" t="s">
        <v>0</v>
      </c>
      <c r="B8" s="99"/>
      <c r="C8" s="99"/>
      <c r="D8" s="99"/>
      <c r="E8" s="100"/>
      <c r="F8" s="31">
        <v>2469649.73</v>
      </c>
      <c r="G8" s="31">
        <f>G9</f>
        <v>7495294</v>
      </c>
      <c r="H8" s="31">
        <f t="shared" ref="H8:J8" si="0">H9+H10</f>
        <v>8100917</v>
      </c>
      <c r="I8" s="31">
        <f t="shared" si="0"/>
        <v>8100917</v>
      </c>
      <c r="J8" s="31">
        <f t="shared" si="0"/>
        <v>8100917</v>
      </c>
    </row>
    <row r="9" spans="1:10" x14ac:dyDescent="0.25">
      <c r="A9" s="101" t="s">
        <v>41</v>
      </c>
      <c r="B9" s="102"/>
      <c r="C9" s="102"/>
      <c r="D9" s="102"/>
      <c r="E9" s="94"/>
      <c r="F9" s="32">
        <v>2469650</v>
      </c>
      <c r="G9" s="45">
        <v>7495294</v>
      </c>
      <c r="H9" s="32">
        <v>8100917</v>
      </c>
      <c r="I9" s="32">
        <v>8100917</v>
      </c>
      <c r="J9" s="32">
        <v>8100917</v>
      </c>
    </row>
    <row r="10" spans="1:10" x14ac:dyDescent="0.25">
      <c r="A10" s="103" t="s">
        <v>42</v>
      </c>
      <c r="B10" s="94"/>
      <c r="C10" s="94"/>
      <c r="D10" s="94"/>
      <c r="E10" s="94"/>
      <c r="F10" s="32"/>
      <c r="G10" s="45"/>
      <c r="H10" s="32"/>
      <c r="I10" s="32"/>
      <c r="J10" s="32"/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2499337.6399999997</v>
      </c>
      <c r="G11" s="31">
        <v>0</v>
      </c>
      <c r="H11" s="31">
        <f t="shared" ref="H11:J11" si="1">H12+H13</f>
        <v>8100917</v>
      </c>
      <c r="I11" s="31">
        <f t="shared" si="1"/>
        <v>8100917</v>
      </c>
      <c r="J11" s="31">
        <f t="shared" si="1"/>
        <v>8100917</v>
      </c>
    </row>
    <row r="12" spans="1:10" x14ac:dyDescent="0.25">
      <c r="A12" s="104" t="s">
        <v>43</v>
      </c>
      <c r="B12" s="102"/>
      <c r="C12" s="102"/>
      <c r="D12" s="102"/>
      <c r="E12" s="102"/>
      <c r="F12" s="32">
        <v>2432023.63</v>
      </c>
      <c r="G12" s="45">
        <v>2720294</v>
      </c>
      <c r="H12" s="32">
        <v>4402917</v>
      </c>
      <c r="I12" s="32">
        <v>4402917</v>
      </c>
      <c r="J12" s="44">
        <v>4402917</v>
      </c>
    </row>
    <row r="13" spans="1:10" x14ac:dyDescent="0.25">
      <c r="A13" s="93" t="s">
        <v>44</v>
      </c>
      <c r="B13" s="94"/>
      <c r="C13" s="94"/>
      <c r="D13" s="94"/>
      <c r="E13" s="94"/>
      <c r="F13" s="45">
        <v>67314.009999999995</v>
      </c>
      <c r="G13" s="45">
        <v>4775000</v>
      </c>
      <c r="H13" s="45">
        <v>3698000</v>
      </c>
      <c r="I13" s="45">
        <v>3698000</v>
      </c>
      <c r="J13" s="44">
        <v>3698000</v>
      </c>
    </row>
    <row r="14" spans="1:10" x14ac:dyDescent="0.25">
      <c r="A14" s="105" t="s">
        <v>64</v>
      </c>
      <c r="B14" s="99"/>
      <c r="C14" s="99"/>
      <c r="D14" s="99"/>
      <c r="E14" s="99"/>
      <c r="F14" s="31">
        <f>F8-F11</f>
        <v>-29687.909999999683</v>
      </c>
      <c r="G14" s="65">
        <v>0</v>
      </c>
      <c r="H14" s="31">
        <f t="shared" ref="H14:J14" si="2">H8-H11</f>
        <v>0</v>
      </c>
      <c r="I14" s="31">
        <f t="shared" si="2"/>
        <v>0</v>
      </c>
      <c r="J14" s="31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5" t="s">
        <v>26</v>
      </c>
      <c r="B16" s="97"/>
      <c r="C16" s="97"/>
      <c r="D16" s="97"/>
      <c r="E16" s="97"/>
      <c r="F16" s="97"/>
      <c r="G16" s="97"/>
      <c r="H16" s="97"/>
      <c r="I16" s="97"/>
      <c r="J16" s="97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39</v>
      </c>
      <c r="G18" s="3" t="s">
        <v>37</v>
      </c>
      <c r="H18" s="3" t="s">
        <v>47</v>
      </c>
      <c r="I18" s="3" t="s">
        <v>48</v>
      </c>
      <c r="J18" s="3" t="s">
        <v>49</v>
      </c>
    </row>
    <row r="19" spans="1:10" x14ac:dyDescent="0.25">
      <c r="A19" s="93" t="s">
        <v>45</v>
      </c>
      <c r="B19" s="94"/>
      <c r="C19" s="94"/>
      <c r="D19" s="94"/>
      <c r="E19" s="94"/>
      <c r="F19" s="45"/>
      <c r="G19" s="45"/>
      <c r="H19" s="45"/>
      <c r="I19" s="45"/>
      <c r="J19" s="44"/>
    </row>
    <row r="20" spans="1:10" x14ac:dyDescent="0.25">
      <c r="A20" s="93" t="s">
        <v>46</v>
      </c>
      <c r="B20" s="94"/>
      <c r="C20" s="94"/>
      <c r="D20" s="94"/>
      <c r="E20" s="94"/>
      <c r="F20" s="45"/>
      <c r="G20" s="45"/>
      <c r="H20" s="45"/>
      <c r="I20" s="45"/>
      <c r="J20" s="44"/>
    </row>
    <row r="21" spans="1:10" x14ac:dyDescent="0.25">
      <c r="A21" s="105" t="s">
        <v>2</v>
      </c>
      <c r="B21" s="99"/>
      <c r="C21" s="99"/>
      <c r="D21" s="99"/>
      <c r="E21" s="99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105" t="s">
        <v>65</v>
      </c>
      <c r="B22" s="99"/>
      <c r="C22" s="99"/>
      <c r="D22" s="99"/>
      <c r="E22" s="99"/>
      <c r="F22" s="31">
        <f>F14+F21</f>
        <v>-29687.909999999683</v>
      </c>
      <c r="G22" s="31">
        <f t="shared" ref="G22:J22" si="4">G14+G21</f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5" t="s">
        <v>66</v>
      </c>
      <c r="B24" s="97"/>
      <c r="C24" s="97"/>
      <c r="D24" s="97"/>
      <c r="E24" s="97"/>
      <c r="F24" s="97"/>
      <c r="G24" s="97"/>
      <c r="H24" s="97"/>
      <c r="I24" s="97"/>
      <c r="J24" s="97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39</v>
      </c>
      <c r="G26" s="3" t="s">
        <v>37</v>
      </c>
      <c r="H26" s="3" t="s">
        <v>47</v>
      </c>
      <c r="I26" s="3" t="s">
        <v>48</v>
      </c>
      <c r="J26" s="3" t="s">
        <v>49</v>
      </c>
    </row>
    <row r="27" spans="1:10" ht="15" customHeight="1" x14ac:dyDescent="0.25">
      <c r="A27" s="108" t="s">
        <v>67</v>
      </c>
      <c r="B27" s="109"/>
      <c r="C27" s="109"/>
      <c r="D27" s="109"/>
      <c r="E27" s="110"/>
      <c r="F27" s="46">
        <v>37175.089999999997</v>
      </c>
      <c r="G27" s="46">
        <v>0</v>
      </c>
      <c r="H27" s="46">
        <v>0</v>
      </c>
      <c r="I27" s="46">
        <v>0</v>
      </c>
      <c r="J27" s="47">
        <v>0</v>
      </c>
    </row>
    <row r="28" spans="1:10" ht="15" customHeight="1" x14ac:dyDescent="0.25">
      <c r="A28" s="105" t="s">
        <v>68</v>
      </c>
      <c r="B28" s="99"/>
      <c r="C28" s="99"/>
      <c r="D28" s="99"/>
      <c r="E28" s="99"/>
      <c r="F28" s="48">
        <f>F22+F27</f>
        <v>7487.1800000003132</v>
      </c>
      <c r="G28" s="48">
        <f t="shared" ref="G28:J28" si="5">G22+G27</f>
        <v>0</v>
      </c>
      <c r="H28" s="48">
        <f t="shared" si="5"/>
        <v>0</v>
      </c>
      <c r="I28" s="48">
        <f t="shared" si="5"/>
        <v>0</v>
      </c>
      <c r="J28" s="49">
        <f t="shared" si="5"/>
        <v>0</v>
      </c>
    </row>
    <row r="29" spans="1:10" ht="45" customHeight="1" x14ac:dyDescent="0.25">
      <c r="A29" s="98" t="s">
        <v>69</v>
      </c>
      <c r="B29" s="111"/>
      <c r="C29" s="111"/>
      <c r="D29" s="111"/>
      <c r="E29" s="112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49">
        <f t="shared" si="6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113" t="s">
        <v>63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39</v>
      </c>
      <c r="G33" s="59" t="s">
        <v>37</v>
      </c>
      <c r="H33" s="59" t="s">
        <v>47</v>
      </c>
      <c r="I33" s="59" t="s">
        <v>48</v>
      </c>
      <c r="J33" s="59" t="s">
        <v>49</v>
      </c>
    </row>
    <row r="34" spans="1:10" x14ac:dyDescent="0.25">
      <c r="A34" s="108" t="s">
        <v>67</v>
      </c>
      <c r="B34" s="109"/>
      <c r="C34" s="109"/>
      <c r="D34" s="109"/>
      <c r="E34" s="110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108" t="s">
        <v>70</v>
      </c>
      <c r="B35" s="109"/>
      <c r="C35" s="109"/>
      <c r="D35" s="109"/>
      <c r="E35" s="110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108" t="s">
        <v>71</v>
      </c>
      <c r="B36" s="114"/>
      <c r="C36" s="114"/>
      <c r="D36" s="114"/>
      <c r="E36" s="115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105" t="s">
        <v>68</v>
      </c>
      <c r="B37" s="99"/>
      <c r="C37" s="99"/>
      <c r="D37" s="99"/>
      <c r="E37" s="99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0">
        <f t="shared" si="7"/>
        <v>0</v>
      </c>
    </row>
    <row r="38" spans="1:10" ht="17.25" customHeight="1" x14ac:dyDescent="0.25"/>
    <row r="39" spans="1:10" x14ac:dyDescent="0.25">
      <c r="A39" s="106" t="s">
        <v>40</v>
      </c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2" workbookViewId="0">
      <selection activeCell="M34" sqref="M3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4" width="25.28515625" customWidth="1"/>
    <col min="5" max="5" width="25.28515625" style="69" customWidth="1"/>
    <col min="6" max="6" width="25.28515625" style="73" customWidth="1"/>
    <col min="7" max="8" width="25.28515625" customWidth="1"/>
  </cols>
  <sheetData>
    <row r="1" spans="1:8" ht="42" customHeight="1" x14ac:dyDescent="0.25">
      <c r="A1" s="95" t="s">
        <v>169</v>
      </c>
      <c r="B1" s="95"/>
      <c r="C1" s="95"/>
      <c r="D1" s="95"/>
      <c r="E1" s="95"/>
      <c r="F1" s="95"/>
      <c r="G1" s="95"/>
      <c r="H1" s="95"/>
    </row>
    <row r="2" spans="1:8" ht="18" customHeight="1" x14ac:dyDescent="0.25">
      <c r="A2" s="4"/>
      <c r="B2" s="4"/>
      <c r="C2" s="4"/>
      <c r="D2" s="4"/>
      <c r="E2" s="74"/>
      <c r="F2" s="70"/>
      <c r="G2" s="4"/>
      <c r="H2" s="4"/>
    </row>
    <row r="3" spans="1:8" ht="15.75" customHeight="1" x14ac:dyDescent="0.25">
      <c r="A3" s="95" t="s">
        <v>19</v>
      </c>
      <c r="B3" s="95"/>
      <c r="C3" s="95"/>
      <c r="D3" s="95"/>
      <c r="E3" s="95"/>
      <c r="F3" s="95"/>
      <c r="G3" s="95"/>
      <c r="H3" s="95"/>
    </row>
    <row r="4" spans="1:8" ht="18" x14ac:dyDescent="0.25">
      <c r="A4" s="4"/>
      <c r="B4" s="4"/>
      <c r="C4" s="4"/>
      <c r="D4" s="4"/>
      <c r="E4" s="74"/>
      <c r="F4" s="70"/>
      <c r="G4" s="5"/>
      <c r="H4" s="5"/>
    </row>
    <row r="5" spans="1:8" ht="18" customHeight="1" x14ac:dyDescent="0.25">
      <c r="A5" s="95" t="s">
        <v>4</v>
      </c>
      <c r="B5" s="95"/>
      <c r="C5" s="95"/>
      <c r="D5" s="95"/>
      <c r="E5" s="95"/>
      <c r="F5" s="95"/>
      <c r="G5" s="95"/>
      <c r="H5" s="95"/>
    </row>
    <row r="6" spans="1:8" ht="18" x14ac:dyDescent="0.25">
      <c r="A6" s="4"/>
      <c r="B6" s="4"/>
      <c r="C6" s="4"/>
      <c r="D6" s="4"/>
      <c r="E6" s="74"/>
      <c r="F6" s="70"/>
      <c r="G6" s="5"/>
      <c r="H6" s="5"/>
    </row>
    <row r="7" spans="1:8" ht="15.75" customHeight="1" x14ac:dyDescent="0.25">
      <c r="A7" s="95" t="s">
        <v>50</v>
      </c>
      <c r="B7" s="95"/>
      <c r="C7" s="95"/>
      <c r="D7" s="95"/>
      <c r="E7" s="95"/>
      <c r="F7" s="95"/>
      <c r="G7" s="95"/>
      <c r="H7" s="95"/>
    </row>
    <row r="8" spans="1:8" ht="18" x14ac:dyDescent="0.25">
      <c r="A8" s="4"/>
      <c r="B8" s="4"/>
      <c r="C8" s="4"/>
      <c r="D8" s="4"/>
      <c r="E8" s="74"/>
      <c r="F8" s="70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36</v>
      </c>
      <c r="E9" s="75" t="s">
        <v>37</v>
      </c>
      <c r="F9" s="71" t="s">
        <v>34</v>
      </c>
      <c r="G9" s="20" t="s">
        <v>27</v>
      </c>
      <c r="H9" s="20" t="s">
        <v>35</v>
      </c>
    </row>
    <row r="10" spans="1:8" x14ac:dyDescent="0.25">
      <c r="A10" s="37"/>
      <c r="B10" s="38"/>
      <c r="C10" s="36" t="s">
        <v>0</v>
      </c>
      <c r="D10" s="133">
        <f>SUM(D12:D18)</f>
        <v>2469649.9300000002</v>
      </c>
      <c r="E10" s="68">
        <f>SUM(E11:E18)</f>
        <v>7495294</v>
      </c>
      <c r="F10" s="68">
        <f t="shared" ref="F10:H10" si="0">SUM(F11:F18)</f>
        <v>8100917</v>
      </c>
      <c r="G10" s="86">
        <f t="shared" si="0"/>
        <v>8100917</v>
      </c>
      <c r="H10" s="86">
        <f t="shared" si="0"/>
        <v>8100917</v>
      </c>
    </row>
    <row r="11" spans="1:8" ht="15.75" customHeight="1" x14ac:dyDescent="0.25">
      <c r="A11" s="11">
        <v>6</v>
      </c>
      <c r="B11" s="11"/>
      <c r="C11" s="11" t="s">
        <v>7</v>
      </c>
      <c r="D11" s="8"/>
      <c r="E11" s="67"/>
      <c r="F11" s="67"/>
      <c r="G11" s="9"/>
      <c r="H11" s="9"/>
    </row>
    <row r="12" spans="1:8" ht="38.25" x14ac:dyDescent="0.25">
      <c r="A12" s="11"/>
      <c r="B12" s="16">
        <v>63</v>
      </c>
      <c r="C12" s="16" t="s">
        <v>29</v>
      </c>
      <c r="D12" s="8">
        <v>2059288.25</v>
      </c>
      <c r="E12" s="67">
        <v>7083700</v>
      </c>
      <c r="F12" s="67">
        <v>4676000</v>
      </c>
      <c r="G12" s="9">
        <v>4676000</v>
      </c>
      <c r="H12" s="9">
        <v>4676000</v>
      </c>
    </row>
    <row r="13" spans="1:8" x14ac:dyDescent="0.25">
      <c r="A13" s="11"/>
      <c r="B13" s="16"/>
      <c r="C13" s="16"/>
      <c r="D13" s="8"/>
      <c r="E13" s="67"/>
      <c r="F13" s="67"/>
      <c r="G13" s="9"/>
      <c r="H13" s="9"/>
    </row>
    <row r="14" spans="1:8" x14ac:dyDescent="0.25">
      <c r="A14" s="11"/>
      <c r="B14" s="62">
        <v>64</v>
      </c>
      <c r="C14" s="62" t="s">
        <v>160</v>
      </c>
      <c r="D14" s="9">
        <v>128.43</v>
      </c>
      <c r="E14" s="67">
        <v>150</v>
      </c>
      <c r="F14" s="67">
        <v>3000</v>
      </c>
      <c r="G14" s="9">
        <v>3000</v>
      </c>
      <c r="H14" s="9">
        <v>3000</v>
      </c>
    </row>
    <row r="15" spans="1:8" ht="51" x14ac:dyDescent="0.25">
      <c r="A15" s="11"/>
      <c r="B15" s="62">
        <v>65</v>
      </c>
      <c r="C15" s="62" t="s">
        <v>161</v>
      </c>
      <c r="D15" s="9">
        <v>149388.53</v>
      </c>
      <c r="E15" s="67">
        <v>167000</v>
      </c>
      <c r="F15" s="67">
        <v>110000</v>
      </c>
      <c r="G15" s="9">
        <v>110000</v>
      </c>
      <c r="H15" s="9">
        <v>110000</v>
      </c>
    </row>
    <row r="16" spans="1:8" ht="51" x14ac:dyDescent="0.25">
      <c r="A16" s="11"/>
      <c r="B16" s="62">
        <v>66</v>
      </c>
      <c r="C16" s="62" t="s">
        <v>162</v>
      </c>
      <c r="D16" s="9">
        <v>5216.62</v>
      </c>
      <c r="E16" s="67">
        <v>14500</v>
      </c>
      <c r="F16" s="67">
        <v>15650</v>
      </c>
      <c r="G16" s="9">
        <v>15650</v>
      </c>
      <c r="H16" s="9">
        <v>15650</v>
      </c>
    </row>
    <row r="17" spans="1:8" x14ac:dyDescent="0.25">
      <c r="A17" s="11"/>
      <c r="B17" s="62"/>
      <c r="C17" s="62"/>
      <c r="D17" s="8"/>
      <c r="E17" s="67"/>
      <c r="F17" s="67"/>
      <c r="G17" s="9"/>
      <c r="H17" s="9"/>
    </row>
    <row r="18" spans="1:8" ht="38.25" x14ac:dyDescent="0.25">
      <c r="A18" s="12"/>
      <c r="B18" s="12">
        <v>67</v>
      </c>
      <c r="C18" s="16" t="s">
        <v>30</v>
      </c>
      <c r="D18" s="8">
        <v>255628.1</v>
      </c>
      <c r="E18" s="67">
        <v>229944</v>
      </c>
      <c r="F18" s="67">
        <v>3296267</v>
      </c>
      <c r="G18" s="9">
        <v>3296267</v>
      </c>
      <c r="H18" s="9">
        <v>3296267</v>
      </c>
    </row>
    <row r="19" spans="1:8" x14ac:dyDescent="0.25">
      <c r="A19" s="12"/>
      <c r="B19" s="12"/>
      <c r="C19" s="16"/>
      <c r="D19" s="8"/>
      <c r="E19" s="67"/>
      <c r="F19" s="67"/>
      <c r="G19" s="9"/>
      <c r="H19" s="9"/>
    </row>
    <row r="20" spans="1:8" ht="25.5" x14ac:dyDescent="0.25">
      <c r="A20" s="14">
        <v>7</v>
      </c>
      <c r="B20" s="15"/>
      <c r="C20" s="25" t="s">
        <v>8</v>
      </c>
      <c r="D20" s="8"/>
      <c r="E20" s="67"/>
      <c r="F20" s="67"/>
      <c r="G20" s="9"/>
      <c r="H20" s="9"/>
    </row>
    <row r="21" spans="1:8" ht="38.25" x14ac:dyDescent="0.25">
      <c r="A21" s="16"/>
      <c r="B21" s="16">
        <v>72</v>
      </c>
      <c r="C21" s="26" t="s">
        <v>28</v>
      </c>
      <c r="D21" s="8"/>
      <c r="E21" s="67"/>
      <c r="F21" s="72"/>
      <c r="G21" s="9"/>
      <c r="H21" s="10"/>
    </row>
    <row r="24" spans="1:8" ht="15.75" x14ac:dyDescent="0.25">
      <c r="A24" s="95" t="s">
        <v>51</v>
      </c>
      <c r="B24" s="116"/>
      <c r="C24" s="116"/>
      <c r="D24" s="116"/>
      <c r="E24" s="116"/>
      <c r="F24" s="116"/>
      <c r="G24" s="116"/>
      <c r="H24" s="116"/>
    </row>
    <row r="25" spans="1:8" ht="18" x14ac:dyDescent="0.25">
      <c r="A25" s="4"/>
      <c r="B25" s="4"/>
      <c r="C25" s="4"/>
      <c r="D25" s="4"/>
      <c r="E25" s="74"/>
      <c r="F25" s="70"/>
      <c r="G25" s="5"/>
      <c r="H25" s="5"/>
    </row>
    <row r="26" spans="1:8" ht="25.5" x14ac:dyDescent="0.25">
      <c r="A26" s="20" t="s">
        <v>5</v>
      </c>
      <c r="B26" s="19" t="s">
        <v>6</v>
      </c>
      <c r="C26" s="19" t="s">
        <v>9</v>
      </c>
      <c r="D26" s="19" t="s">
        <v>36</v>
      </c>
      <c r="E26" s="75" t="s">
        <v>37</v>
      </c>
      <c r="F26" s="71" t="s">
        <v>34</v>
      </c>
      <c r="G26" s="20" t="s">
        <v>27</v>
      </c>
      <c r="H26" s="20" t="s">
        <v>35</v>
      </c>
    </row>
    <row r="27" spans="1:8" x14ac:dyDescent="0.25">
      <c r="A27" s="37"/>
      <c r="B27" s="38"/>
      <c r="C27" s="36" t="s">
        <v>1</v>
      </c>
      <c r="D27" s="134">
        <f>D28+D33</f>
        <v>2499337.6399999997</v>
      </c>
      <c r="E27" s="76">
        <f>E28+E33</f>
        <v>7495294</v>
      </c>
      <c r="F27" s="76">
        <f>F28+F33</f>
        <v>8100917</v>
      </c>
      <c r="G27" s="76">
        <f>G28+G33</f>
        <v>8100917</v>
      </c>
      <c r="H27" s="76">
        <f>H28+H33</f>
        <v>8100917</v>
      </c>
    </row>
    <row r="28" spans="1:8" ht="15.75" customHeight="1" x14ac:dyDescent="0.25">
      <c r="A28" s="11">
        <v>3</v>
      </c>
      <c r="B28" s="11"/>
      <c r="C28" s="11" t="s">
        <v>10</v>
      </c>
      <c r="D28" s="8">
        <f>SUM(D29:D32)</f>
        <v>2432023.63</v>
      </c>
      <c r="E28" s="68">
        <v>2720294</v>
      </c>
      <c r="F28" s="68">
        <f>SUM(F29:F32)</f>
        <v>4402917</v>
      </c>
      <c r="G28" s="68">
        <f>SUM(G29:G32)</f>
        <v>4402917</v>
      </c>
      <c r="H28" s="68">
        <f>SUM(H29:H32)</f>
        <v>4402917</v>
      </c>
    </row>
    <row r="29" spans="1:8" ht="15.75" customHeight="1" x14ac:dyDescent="0.25">
      <c r="A29" s="11"/>
      <c r="B29" s="62">
        <v>31</v>
      </c>
      <c r="C29" s="62" t="s">
        <v>11</v>
      </c>
      <c r="D29" s="8">
        <v>1872573.81</v>
      </c>
      <c r="E29" s="67">
        <v>2233075</v>
      </c>
      <c r="F29" s="67">
        <v>2472225</v>
      </c>
      <c r="G29" s="67">
        <v>2472225</v>
      </c>
      <c r="H29" s="67">
        <v>2472225</v>
      </c>
    </row>
    <row r="30" spans="1:8" x14ac:dyDescent="0.25">
      <c r="A30" s="12"/>
      <c r="B30" s="12">
        <v>32</v>
      </c>
      <c r="C30" s="12" t="s">
        <v>22</v>
      </c>
      <c r="D30" s="8">
        <v>469398.02</v>
      </c>
      <c r="E30" s="67">
        <v>382219</v>
      </c>
      <c r="F30" s="67">
        <v>1814692</v>
      </c>
      <c r="G30" s="67">
        <v>1814692</v>
      </c>
      <c r="H30" s="67">
        <v>1814692</v>
      </c>
    </row>
    <row r="31" spans="1:8" x14ac:dyDescent="0.25">
      <c r="A31" s="12"/>
      <c r="B31" s="12">
        <v>34</v>
      </c>
      <c r="C31" s="12" t="s">
        <v>163</v>
      </c>
      <c r="D31" s="8">
        <v>1563.25</v>
      </c>
      <c r="E31" s="67">
        <v>1500</v>
      </c>
      <c r="F31" s="67">
        <v>1000</v>
      </c>
      <c r="G31" s="67">
        <v>1000</v>
      </c>
      <c r="H31" s="67">
        <v>1000</v>
      </c>
    </row>
    <row r="32" spans="1:8" ht="38.25" x14ac:dyDescent="0.25">
      <c r="A32" s="12"/>
      <c r="B32" s="12">
        <v>37</v>
      </c>
      <c r="C32" s="64" t="s">
        <v>164</v>
      </c>
      <c r="D32" s="8">
        <v>88488.55</v>
      </c>
      <c r="E32" s="67">
        <v>103500</v>
      </c>
      <c r="F32" s="67">
        <v>115000</v>
      </c>
      <c r="G32" s="67">
        <v>115000</v>
      </c>
      <c r="H32" s="67">
        <v>115000</v>
      </c>
    </row>
    <row r="33" spans="1:8" ht="25.5" x14ac:dyDescent="0.25">
      <c r="A33" s="14">
        <v>4</v>
      </c>
      <c r="B33" s="15"/>
      <c r="C33" s="25" t="s">
        <v>12</v>
      </c>
      <c r="D33" s="8">
        <f>SUM(D34:D36)</f>
        <v>67314.009999999995</v>
      </c>
      <c r="E33" s="68">
        <f>E34+E35+E36</f>
        <v>4775000</v>
      </c>
      <c r="F33" s="68">
        <f>F35+F36</f>
        <v>3698000</v>
      </c>
      <c r="G33" s="68">
        <f>G35+G36</f>
        <v>3698000</v>
      </c>
      <c r="H33" s="68">
        <f>H35+H36</f>
        <v>3698000</v>
      </c>
    </row>
    <row r="34" spans="1:8" ht="38.25" x14ac:dyDescent="0.25">
      <c r="A34" s="16"/>
      <c r="B34" s="62">
        <v>41</v>
      </c>
      <c r="C34" s="63" t="s">
        <v>13</v>
      </c>
      <c r="D34" s="8"/>
      <c r="E34" s="67"/>
      <c r="F34" s="67"/>
      <c r="G34" s="67"/>
      <c r="H34" s="67"/>
    </row>
    <row r="35" spans="1:8" ht="38.25" x14ac:dyDescent="0.25">
      <c r="A35" s="16"/>
      <c r="B35" s="62">
        <v>42</v>
      </c>
      <c r="C35" s="63" t="s">
        <v>13</v>
      </c>
      <c r="D35" s="8">
        <v>67314.009999999995</v>
      </c>
      <c r="E35" s="67">
        <v>645000</v>
      </c>
      <c r="F35" s="67">
        <v>2618000</v>
      </c>
      <c r="G35" s="67">
        <v>2618000</v>
      </c>
      <c r="H35" s="67">
        <v>2618000</v>
      </c>
    </row>
    <row r="36" spans="1:8" ht="38.25" x14ac:dyDescent="0.25">
      <c r="A36" s="16"/>
      <c r="B36" s="62">
        <v>45</v>
      </c>
      <c r="C36" s="63" t="s">
        <v>168</v>
      </c>
      <c r="D36" s="8"/>
      <c r="E36" s="67">
        <v>4130000</v>
      </c>
      <c r="F36" s="67">
        <v>1080000</v>
      </c>
      <c r="G36" s="67">
        <v>1080000</v>
      </c>
      <c r="H36" s="67">
        <v>1080000</v>
      </c>
    </row>
  </sheetData>
  <mergeCells count="5">
    <mergeCell ref="A24:H24"/>
    <mergeCell ref="A1:H1"/>
    <mergeCell ref="A3:H3"/>
    <mergeCell ref="A5:H5"/>
    <mergeCell ref="A7:H7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8"/>
  <sheetViews>
    <sheetView tabSelected="1" workbookViewId="0">
      <selection activeCell="B36" sqref="B3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5" t="s">
        <v>196</v>
      </c>
      <c r="B1" s="95"/>
      <c r="C1" s="95"/>
      <c r="D1" s="95"/>
      <c r="E1" s="95"/>
      <c r="F1" s="95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5" t="s">
        <v>19</v>
      </c>
      <c r="B3" s="95"/>
      <c r="C3" s="95"/>
      <c r="D3" s="95"/>
      <c r="E3" s="95"/>
      <c r="F3" s="95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95" t="s">
        <v>4</v>
      </c>
      <c r="B5" s="95"/>
      <c r="C5" s="95"/>
      <c r="D5" s="95"/>
      <c r="E5" s="95"/>
      <c r="F5" s="95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95" t="s">
        <v>195</v>
      </c>
      <c r="B7" s="95"/>
      <c r="C7" s="95"/>
      <c r="D7" s="95"/>
      <c r="E7" s="95"/>
      <c r="F7" s="95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52</v>
      </c>
      <c r="B9" s="19" t="s">
        <v>36</v>
      </c>
      <c r="C9" s="20" t="s">
        <v>37</v>
      </c>
      <c r="D9" s="20" t="s">
        <v>34</v>
      </c>
      <c r="E9" s="20" t="s">
        <v>27</v>
      </c>
      <c r="F9" s="20" t="s">
        <v>35</v>
      </c>
    </row>
    <row r="10" spans="1:6" x14ac:dyDescent="0.25">
      <c r="A10" s="39"/>
      <c r="B10" s="38"/>
      <c r="C10" s="37"/>
      <c r="D10" s="37"/>
      <c r="E10" s="37"/>
      <c r="F10" s="37"/>
    </row>
    <row r="11" spans="1:6" x14ac:dyDescent="0.25">
      <c r="A11" s="39"/>
      <c r="B11" s="38"/>
      <c r="C11" s="37"/>
      <c r="D11" s="37"/>
      <c r="E11" s="37"/>
      <c r="F11" s="37"/>
    </row>
    <row r="12" spans="1:6" x14ac:dyDescent="0.25">
      <c r="A12" s="59" t="s">
        <v>181</v>
      </c>
      <c r="B12" s="37"/>
      <c r="C12" s="37"/>
      <c r="D12" s="37"/>
      <c r="E12" s="37"/>
      <c r="F12" s="37"/>
    </row>
    <row r="13" spans="1:6" x14ac:dyDescent="0.25">
      <c r="A13" s="13" t="s">
        <v>176</v>
      </c>
      <c r="B13" s="9"/>
      <c r="C13" s="9"/>
    </row>
    <row r="14" spans="1:6" x14ac:dyDescent="0.25">
      <c r="A14" s="12" t="s">
        <v>177</v>
      </c>
      <c r="B14" s="9">
        <v>255628.1</v>
      </c>
      <c r="C14" s="9">
        <v>229943.38</v>
      </c>
      <c r="D14" s="9">
        <v>3094717</v>
      </c>
      <c r="E14" s="9">
        <v>3094717</v>
      </c>
      <c r="F14" s="9">
        <v>3094717</v>
      </c>
    </row>
    <row r="15" spans="1:6" x14ac:dyDescent="0.25">
      <c r="A15" s="12" t="s">
        <v>178</v>
      </c>
      <c r="B15" s="8">
        <v>255628</v>
      </c>
      <c r="C15" s="9">
        <v>229943.38</v>
      </c>
      <c r="D15" s="9">
        <v>3094717</v>
      </c>
      <c r="E15" s="9">
        <v>3094717</v>
      </c>
      <c r="F15" s="9">
        <v>3094717</v>
      </c>
    </row>
    <row r="16" spans="1:6" x14ac:dyDescent="0.25">
      <c r="A16" s="12" t="s">
        <v>179</v>
      </c>
      <c r="B16" s="8"/>
      <c r="C16" s="9"/>
      <c r="D16" s="9"/>
      <c r="E16" s="9"/>
      <c r="F16" s="9"/>
    </row>
    <row r="17" spans="1:6" ht="25.5" x14ac:dyDescent="0.25">
      <c r="A17" s="64" t="s">
        <v>180</v>
      </c>
      <c r="B17" s="8"/>
      <c r="C17" s="9"/>
      <c r="D17" s="9"/>
      <c r="E17" s="9"/>
      <c r="F17" s="9"/>
    </row>
    <row r="18" spans="1:6" x14ac:dyDescent="0.25">
      <c r="A18" s="12" t="s">
        <v>184</v>
      </c>
      <c r="B18" s="8"/>
      <c r="C18" s="9"/>
      <c r="D18" s="9"/>
      <c r="E18" s="9"/>
      <c r="F18" s="9"/>
    </row>
    <row r="19" spans="1:6" x14ac:dyDescent="0.25">
      <c r="A19" s="12" t="s">
        <v>178</v>
      </c>
      <c r="B19" s="8"/>
      <c r="C19" s="9"/>
      <c r="D19" s="9"/>
      <c r="E19" s="9"/>
      <c r="F19" s="9"/>
    </row>
    <row r="20" spans="1:6" x14ac:dyDescent="0.25">
      <c r="A20" s="12" t="s">
        <v>179</v>
      </c>
      <c r="B20" s="8"/>
      <c r="C20" s="9"/>
      <c r="D20" s="9"/>
      <c r="E20" s="9"/>
      <c r="F20" s="9"/>
    </row>
    <row r="21" spans="1:6" x14ac:dyDescent="0.25">
      <c r="A21" s="12"/>
      <c r="B21" s="8"/>
      <c r="C21" s="9"/>
      <c r="D21" s="9"/>
      <c r="E21" s="9"/>
      <c r="F21" s="9"/>
    </row>
    <row r="22" spans="1:6" x14ac:dyDescent="0.25">
      <c r="A22" s="59" t="s">
        <v>182</v>
      </c>
      <c r="B22" s="8"/>
      <c r="C22" s="9"/>
      <c r="D22" s="9"/>
      <c r="E22" s="9"/>
      <c r="F22" s="9"/>
    </row>
    <row r="23" spans="1:6" x14ac:dyDescent="0.25">
      <c r="A23" s="12" t="s">
        <v>183</v>
      </c>
      <c r="B23" s="8"/>
      <c r="C23" s="9"/>
      <c r="D23" s="9"/>
      <c r="E23" s="9"/>
      <c r="F23" s="9"/>
    </row>
    <row r="24" spans="1:6" x14ac:dyDescent="0.25">
      <c r="A24" s="12" t="s">
        <v>177</v>
      </c>
      <c r="B24" s="8">
        <v>2650</v>
      </c>
      <c r="C24" s="9">
        <v>5000</v>
      </c>
      <c r="D24" s="9">
        <v>10650</v>
      </c>
      <c r="E24" s="9">
        <v>10650</v>
      </c>
      <c r="F24" s="9">
        <v>10650</v>
      </c>
    </row>
    <row r="25" spans="1:6" x14ac:dyDescent="0.25">
      <c r="A25" s="12" t="s">
        <v>178</v>
      </c>
      <c r="B25" s="8">
        <v>2650</v>
      </c>
      <c r="C25" s="9">
        <v>5000</v>
      </c>
      <c r="D25" s="9">
        <v>10650</v>
      </c>
      <c r="E25" s="9">
        <v>10650</v>
      </c>
      <c r="F25" s="9">
        <v>10650</v>
      </c>
    </row>
    <row r="26" spans="1:6" x14ac:dyDescent="0.25">
      <c r="A26" s="12" t="s">
        <v>179</v>
      </c>
      <c r="B26" s="8"/>
      <c r="C26" s="9"/>
      <c r="D26" s="9"/>
      <c r="E26" s="9"/>
      <c r="F26" s="9"/>
    </row>
    <row r="27" spans="1:6" x14ac:dyDescent="0.25">
      <c r="A27" s="12" t="s">
        <v>187</v>
      </c>
      <c r="B27" s="8"/>
      <c r="C27" s="9"/>
      <c r="D27" s="9"/>
      <c r="E27" s="9"/>
      <c r="F27" s="9"/>
    </row>
    <row r="28" spans="1:6" x14ac:dyDescent="0.25">
      <c r="A28" s="12" t="s">
        <v>184</v>
      </c>
      <c r="B28" s="8"/>
      <c r="C28" s="9"/>
      <c r="D28" s="9"/>
      <c r="E28" s="9"/>
      <c r="F28" s="9"/>
    </row>
    <row r="29" spans="1:6" x14ac:dyDescent="0.25">
      <c r="A29" s="12" t="s">
        <v>178</v>
      </c>
      <c r="B29" s="8"/>
      <c r="C29" s="9"/>
      <c r="D29" s="9"/>
      <c r="E29" s="9"/>
      <c r="F29" s="9"/>
    </row>
    <row r="30" spans="1:6" x14ac:dyDescent="0.25">
      <c r="A30" s="12" t="s">
        <v>179</v>
      </c>
      <c r="B30" s="8"/>
      <c r="C30" s="9"/>
      <c r="D30" s="9"/>
      <c r="E30" s="9"/>
      <c r="F30" s="9"/>
    </row>
    <row r="31" spans="1:6" x14ac:dyDescent="0.25">
      <c r="A31" s="12"/>
      <c r="B31" s="8"/>
      <c r="C31" s="9"/>
      <c r="D31" s="9"/>
      <c r="E31" s="9"/>
      <c r="F31" s="9"/>
    </row>
    <row r="32" spans="1:6" x14ac:dyDescent="0.25">
      <c r="A32" s="59" t="s">
        <v>185</v>
      </c>
      <c r="B32" s="8"/>
      <c r="C32" s="9"/>
      <c r="D32" s="9"/>
      <c r="E32" s="9"/>
      <c r="F32" s="9"/>
    </row>
    <row r="33" spans="1:6" x14ac:dyDescent="0.25">
      <c r="A33" s="12" t="s">
        <v>186</v>
      </c>
      <c r="B33" s="8"/>
      <c r="C33" s="9"/>
      <c r="D33" s="9"/>
      <c r="E33" s="9"/>
      <c r="F33" s="9"/>
    </row>
    <row r="34" spans="1:6" x14ac:dyDescent="0.25">
      <c r="A34" s="12" t="s">
        <v>177</v>
      </c>
      <c r="B34" s="8">
        <v>1292.72</v>
      </c>
      <c r="C34" s="9">
        <v>2000</v>
      </c>
      <c r="D34" s="9">
        <v>10000</v>
      </c>
      <c r="E34" s="9">
        <v>10000</v>
      </c>
      <c r="F34" s="9">
        <v>10000</v>
      </c>
    </row>
    <row r="35" spans="1:6" x14ac:dyDescent="0.25">
      <c r="A35" s="12" t="s">
        <v>178</v>
      </c>
      <c r="B35" s="8">
        <v>1292.72</v>
      </c>
      <c r="C35" s="9">
        <v>2000</v>
      </c>
      <c r="D35" s="9">
        <v>10000</v>
      </c>
      <c r="E35" s="9">
        <v>10000</v>
      </c>
      <c r="F35" s="9">
        <v>10000</v>
      </c>
    </row>
    <row r="36" spans="1:6" x14ac:dyDescent="0.25">
      <c r="A36" s="12" t="s">
        <v>179</v>
      </c>
      <c r="B36" s="8"/>
      <c r="C36" s="9"/>
      <c r="D36" s="9"/>
      <c r="E36" s="9"/>
      <c r="F36" s="9"/>
    </row>
    <row r="37" spans="1:6" x14ac:dyDescent="0.25">
      <c r="A37" s="12" t="s">
        <v>188</v>
      </c>
      <c r="B37" s="8"/>
      <c r="C37" s="9"/>
      <c r="D37" s="9"/>
      <c r="E37" s="9"/>
      <c r="F37" s="9"/>
    </row>
    <row r="38" spans="1:6" x14ac:dyDescent="0.25">
      <c r="A38" s="12" t="s">
        <v>184</v>
      </c>
      <c r="B38" s="8"/>
      <c r="C38" s="9"/>
      <c r="D38" s="9"/>
      <c r="E38" s="9"/>
      <c r="F38" s="9"/>
    </row>
    <row r="39" spans="1:6" x14ac:dyDescent="0.25">
      <c r="A39" s="12" t="s">
        <v>178</v>
      </c>
      <c r="B39" s="8"/>
      <c r="C39" s="9"/>
      <c r="D39" s="9"/>
      <c r="E39" s="9"/>
      <c r="F39" s="9"/>
    </row>
    <row r="40" spans="1:6" x14ac:dyDescent="0.25">
      <c r="A40" s="12" t="s">
        <v>179</v>
      </c>
      <c r="B40" s="8"/>
      <c r="C40" s="9"/>
      <c r="D40" s="9"/>
      <c r="E40" s="9"/>
      <c r="F40" s="9"/>
    </row>
    <row r="41" spans="1:6" x14ac:dyDescent="0.25">
      <c r="A41" s="12"/>
      <c r="B41" s="8"/>
      <c r="C41" s="9"/>
      <c r="D41" s="9"/>
      <c r="E41" s="9"/>
      <c r="F41" s="9"/>
    </row>
    <row r="42" spans="1:6" ht="25.5" x14ac:dyDescent="0.25">
      <c r="A42" s="59" t="s">
        <v>189</v>
      </c>
      <c r="B42" s="8"/>
      <c r="C42" s="9"/>
      <c r="D42" s="9"/>
      <c r="E42" s="9"/>
      <c r="F42" s="9"/>
    </row>
    <row r="43" spans="1:6" ht="25.5" x14ac:dyDescent="0.25">
      <c r="A43" s="16" t="s">
        <v>190</v>
      </c>
      <c r="B43" s="8"/>
      <c r="C43" s="9"/>
      <c r="D43" s="9"/>
      <c r="E43" s="9"/>
      <c r="F43" s="9"/>
    </row>
    <row r="44" spans="1:6" x14ac:dyDescent="0.25">
      <c r="A44" s="12" t="s">
        <v>177</v>
      </c>
      <c r="B44" s="8">
        <v>165735</v>
      </c>
      <c r="C44" s="9">
        <v>167000</v>
      </c>
      <c r="D44" s="9">
        <v>285900</v>
      </c>
      <c r="E44" s="9">
        <v>285900</v>
      </c>
      <c r="F44" s="9">
        <v>285900</v>
      </c>
    </row>
    <row r="45" spans="1:6" x14ac:dyDescent="0.25">
      <c r="A45" s="12" t="s">
        <v>178</v>
      </c>
      <c r="B45" s="8">
        <v>165735</v>
      </c>
      <c r="C45" s="9">
        <v>167000</v>
      </c>
      <c r="D45" s="9">
        <v>285900</v>
      </c>
      <c r="E45" s="9">
        <v>285900</v>
      </c>
      <c r="F45" s="9">
        <v>285900</v>
      </c>
    </row>
    <row r="46" spans="1:6" x14ac:dyDescent="0.25">
      <c r="A46" s="12" t="s">
        <v>179</v>
      </c>
      <c r="B46" s="8"/>
      <c r="C46" s="9"/>
      <c r="D46" s="9"/>
      <c r="E46" s="9"/>
      <c r="F46" s="9"/>
    </row>
    <row r="47" spans="1:6" ht="25.5" x14ac:dyDescent="0.25">
      <c r="A47" s="64" t="s">
        <v>192</v>
      </c>
      <c r="B47" s="8"/>
      <c r="C47" s="9"/>
      <c r="D47" s="9"/>
      <c r="E47" s="9"/>
      <c r="F47" s="9"/>
    </row>
    <row r="48" spans="1:6" x14ac:dyDescent="0.25">
      <c r="A48" s="12" t="s">
        <v>184</v>
      </c>
      <c r="B48" s="8"/>
      <c r="C48" s="9"/>
      <c r="D48" s="9"/>
      <c r="E48" s="9"/>
      <c r="F48" s="9"/>
    </row>
    <row r="49" spans="1:6" x14ac:dyDescent="0.25">
      <c r="A49" s="12" t="s">
        <v>178</v>
      </c>
      <c r="B49" s="8"/>
      <c r="C49" s="9"/>
      <c r="D49" s="9"/>
      <c r="E49" s="9"/>
      <c r="F49" s="9"/>
    </row>
    <row r="50" spans="1:6" x14ac:dyDescent="0.25">
      <c r="A50" s="12" t="s">
        <v>179</v>
      </c>
      <c r="B50" s="8"/>
      <c r="C50" s="9"/>
      <c r="D50" s="9"/>
      <c r="E50" s="9"/>
      <c r="F50" s="9"/>
    </row>
    <row r="51" spans="1:6" x14ac:dyDescent="0.25">
      <c r="A51" s="11"/>
      <c r="B51" s="8"/>
      <c r="C51" s="9"/>
      <c r="D51" s="9"/>
      <c r="E51" s="9"/>
      <c r="F51" s="9"/>
    </row>
    <row r="52" spans="1:6" x14ac:dyDescent="0.25">
      <c r="A52" s="59" t="s">
        <v>191</v>
      </c>
      <c r="B52" s="8"/>
      <c r="C52" s="9"/>
      <c r="D52" s="9"/>
      <c r="E52" s="9"/>
      <c r="F52" s="9"/>
    </row>
    <row r="53" spans="1:6" x14ac:dyDescent="0.25">
      <c r="A53" s="16" t="s">
        <v>193</v>
      </c>
      <c r="B53" s="8"/>
      <c r="C53" s="9"/>
      <c r="D53" s="9"/>
      <c r="E53" s="9"/>
      <c r="F53" s="9"/>
    </row>
    <row r="54" spans="1:6" x14ac:dyDescent="0.25">
      <c r="A54" s="16" t="s">
        <v>177</v>
      </c>
      <c r="B54" s="8">
        <v>2035051.45</v>
      </c>
      <c r="C54" s="9">
        <v>7091351</v>
      </c>
      <c r="D54" s="9">
        <v>4699650</v>
      </c>
      <c r="E54" s="9">
        <v>4699650</v>
      </c>
      <c r="F54" s="9">
        <v>4699650</v>
      </c>
    </row>
    <row r="55" spans="1:6" x14ac:dyDescent="0.25">
      <c r="A55" s="16" t="s">
        <v>178</v>
      </c>
      <c r="B55" s="8">
        <v>2035051.45</v>
      </c>
      <c r="C55" s="9">
        <v>7091351</v>
      </c>
      <c r="D55" s="9">
        <v>4699650</v>
      </c>
      <c r="E55" s="9">
        <v>4699650</v>
      </c>
      <c r="F55" s="9">
        <v>4699650</v>
      </c>
    </row>
    <row r="56" spans="1:6" x14ac:dyDescent="0.25">
      <c r="A56" s="16" t="s">
        <v>179</v>
      </c>
      <c r="B56" s="8"/>
      <c r="C56" s="9"/>
      <c r="D56" s="9"/>
      <c r="E56" s="9"/>
      <c r="F56" s="9"/>
    </row>
    <row r="57" spans="1:6" ht="25.5" x14ac:dyDescent="0.25">
      <c r="A57" s="64" t="s">
        <v>194</v>
      </c>
      <c r="B57" s="8"/>
      <c r="C57" s="9"/>
      <c r="D57" s="9"/>
      <c r="E57" s="9"/>
      <c r="F57" s="9"/>
    </row>
    <row r="58" spans="1:6" x14ac:dyDescent="0.25">
      <c r="A58" s="12" t="s">
        <v>184</v>
      </c>
      <c r="B58" s="8"/>
      <c r="C58" s="9"/>
      <c r="D58" s="9"/>
      <c r="E58" s="9"/>
      <c r="F58" s="9"/>
    </row>
    <row r="59" spans="1:6" x14ac:dyDescent="0.25">
      <c r="A59" s="12" t="s">
        <v>178</v>
      </c>
      <c r="B59" s="8"/>
      <c r="C59" s="9"/>
      <c r="D59" s="9"/>
      <c r="E59" s="9"/>
      <c r="F59" s="9"/>
    </row>
    <row r="60" spans="1:6" x14ac:dyDescent="0.25">
      <c r="A60" s="12" t="s">
        <v>179</v>
      </c>
      <c r="B60" s="8"/>
      <c r="C60" s="9"/>
      <c r="D60" s="9"/>
      <c r="E60" s="9"/>
      <c r="F60" s="9"/>
    </row>
    <row r="61" spans="1:6" x14ac:dyDescent="0.25">
      <c r="A61" s="11"/>
      <c r="B61" s="8"/>
      <c r="C61" s="9"/>
      <c r="D61" s="9"/>
      <c r="E61" s="9"/>
      <c r="F61" s="9"/>
    </row>
    <row r="64" spans="1:6" ht="15.75" customHeight="1" x14ac:dyDescent="0.25"/>
    <row r="68" ht="15.75" customHeight="1" x14ac:dyDescent="0.25"/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9"/>
  <sheetViews>
    <sheetView workbookViewId="0">
      <selection activeCell="C13" sqref="C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5" t="s">
        <v>175</v>
      </c>
      <c r="B1" s="95"/>
      <c r="C1" s="95"/>
      <c r="D1" s="95"/>
      <c r="E1" s="95"/>
      <c r="F1" s="9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5" t="s">
        <v>19</v>
      </c>
      <c r="B3" s="95"/>
      <c r="C3" s="95"/>
      <c r="D3" s="95"/>
      <c r="E3" s="96"/>
      <c r="F3" s="9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5" t="s">
        <v>4</v>
      </c>
      <c r="B5" s="97"/>
      <c r="C5" s="97"/>
      <c r="D5" s="97"/>
      <c r="E5" s="97"/>
      <c r="F5" s="9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5" t="s">
        <v>14</v>
      </c>
      <c r="B7" s="116"/>
      <c r="C7" s="116"/>
      <c r="D7" s="116"/>
      <c r="E7" s="116"/>
      <c r="F7" s="11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52</v>
      </c>
      <c r="B9" s="19" t="s">
        <v>36</v>
      </c>
      <c r="C9" s="20" t="s">
        <v>37</v>
      </c>
      <c r="D9" s="20" t="s">
        <v>34</v>
      </c>
      <c r="E9" s="20" t="s">
        <v>27</v>
      </c>
      <c r="F9" s="20" t="s">
        <v>35</v>
      </c>
    </row>
    <row r="10" spans="1:6" ht="15.75" customHeight="1" x14ac:dyDescent="0.25">
      <c r="A10" s="11" t="s">
        <v>15</v>
      </c>
      <c r="B10" s="8"/>
      <c r="C10" s="88">
        <f>C11</f>
        <v>7495294</v>
      </c>
      <c r="D10" s="88">
        <f>D11</f>
        <v>8100917</v>
      </c>
      <c r="E10" s="88">
        <f>E11</f>
        <v>8100917</v>
      </c>
      <c r="F10" s="88">
        <f>F11</f>
        <v>8100917</v>
      </c>
    </row>
    <row r="11" spans="1:6" ht="15.75" customHeight="1" x14ac:dyDescent="0.25">
      <c r="A11" s="61" t="s">
        <v>155</v>
      </c>
      <c r="B11" s="8"/>
      <c r="C11" s="9">
        <f>C12+C14+C16+C18</f>
        <v>7495294</v>
      </c>
      <c r="D11" s="9">
        <f>D12+D14+D16+D18</f>
        <v>8100917</v>
      </c>
      <c r="E11" s="9">
        <f t="shared" ref="E11:F11" si="0">E12+E14+E16+E18</f>
        <v>8100917</v>
      </c>
      <c r="F11" s="9">
        <f t="shared" si="0"/>
        <v>8100917</v>
      </c>
    </row>
    <row r="12" spans="1:6" x14ac:dyDescent="0.25">
      <c r="A12" s="87" t="s">
        <v>156</v>
      </c>
      <c r="B12" s="85"/>
      <c r="C12" s="86">
        <v>2550000</v>
      </c>
      <c r="D12" s="86">
        <v>2714840</v>
      </c>
      <c r="E12" s="86">
        <v>2714840</v>
      </c>
      <c r="F12" s="86">
        <v>2714840</v>
      </c>
    </row>
    <row r="13" spans="1:6" x14ac:dyDescent="0.25">
      <c r="A13" s="18" t="s">
        <v>171</v>
      </c>
      <c r="B13" s="8"/>
      <c r="C13" s="9">
        <v>2550000</v>
      </c>
      <c r="D13" s="9">
        <v>2714840</v>
      </c>
      <c r="E13" s="9">
        <v>2714840</v>
      </c>
      <c r="F13" s="9">
        <v>2714840</v>
      </c>
    </row>
    <row r="14" spans="1:6" x14ac:dyDescent="0.25">
      <c r="A14" s="87" t="s">
        <v>157</v>
      </c>
      <c r="B14" s="85"/>
      <c r="C14" s="86">
        <v>4572962</v>
      </c>
      <c r="D14" s="86">
        <v>4758910</v>
      </c>
      <c r="E14" s="86">
        <v>4758910</v>
      </c>
      <c r="F14" s="86">
        <v>4758910</v>
      </c>
    </row>
    <row r="15" spans="1:6" x14ac:dyDescent="0.25">
      <c r="A15" s="18" t="s">
        <v>172</v>
      </c>
      <c r="B15" s="8"/>
      <c r="C15" s="9">
        <v>4572962</v>
      </c>
      <c r="D15" s="9">
        <v>4758910</v>
      </c>
      <c r="E15" s="9">
        <v>4758910</v>
      </c>
      <c r="F15" s="9">
        <v>4758910</v>
      </c>
    </row>
    <row r="16" spans="1:6" ht="15.75" customHeight="1" x14ac:dyDescent="0.25">
      <c r="A16" s="14" t="s">
        <v>158</v>
      </c>
      <c r="B16" s="85"/>
      <c r="C16" s="86">
        <v>332</v>
      </c>
      <c r="D16" s="86">
        <v>332</v>
      </c>
      <c r="E16" s="86">
        <v>332</v>
      </c>
      <c r="F16" s="86">
        <v>332</v>
      </c>
    </row>
    <row r="17" spans="1:6" ht="15.75" customHeight="1" x14ac:dyDescent="0.25">
      <c r="A17" s="17" t="s">
        <v>173</v>
      </c>
      <c r="B17" s="8"/>
      <c r="C17" s="9">
        <v>332</v>
      </c>
      <c r="D17" s="9">
        <v>332</v>
      </c>
      <c r="E17" s="9">
        <v>332</v>
      </c>
      <c r="F17" s="9">
        <v>332</v>
      </c>
    </row>
    <row r="18" spans="1:6" ht="15.75" customHeight="1" x14ac:dyDescent="0.25">
      <c r="A18" s="14" t="s">
        <v>159</v>
      </c>
      <c r="B18" s="85"/>
      <c r="C18" s="86">
        <v>372000</v>
      </c>
      <c r="D18" s="86">
        <v>626835</v>
      </c>
      <c r="E18" s="86">
        <v>626835</v>
      </c>
      <c r="F18" s="86">
        <v>626835</v>
      </c>
    </row>
    <row r="19" spans="1:6" x14ac:dyDescent="0.25">
      <c r="A19" s="17" t="s">
        <v>174</v>
      </c>
      <c r="B19" s="8"/>
      <c r="C19" s="9">
        <v>372000</v>
      </c>
      <c r="D19" s="9">
        <v>626835</v>
      </c>
      <c r="E19" s="9">
        <v>626835</v>
      </c>
      <c r="F19" s="9">
        <v>626835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5" t="s">
        <v>33</v>
      </c>
      <c r="B1" s="95"/>
      <c r="C1" s="95"/>
      <c r="D1" s="95"/>
      <c r="E1" s="95"/>
      <c r="F1" s="95"/>
      <c r="G1" s="95"/>
      <c r="H1" s="9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5" t="s">
        <v>19</v>
      </c>
      <c r="B3" s="95"/>
      <c r="C3" s="95"/>
      <c r="D3" s="95"/>
      <c r="E3" s="95"/>
      <c r="F3" s="95"/>
      <c r="G3" s="95"/>
      <c r="H3" s="9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5" t="s">
        <v>57</v>
      </c>
      <c r="B5" s="95"/>
      <c r="C5" s="95"/>
      <c r="D5" s="95"/>
      <c r="E5" s="95"/>
      <c r="F5" s="95"/>
      <c r="G5" s="95"/>
      <c r="H5" s="9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32</v>
      </c>
      <c r="D7" s="19" t="s">
        <v>36</v>
      </c>
      <c r="E7" s="20" t="s">
        <v>37</v>
      </c>
      <c r="F7" s="20" t="s">
        <v>34</v>
      </c>
      <c r="G7" s="20" t="s">
        <v>27</v>
      </c>
      <c r="H7" s="20" t="s">
        <v>35</v>
      </c>
    </row>
    <row r="8" spans="1:8" x14ac:dyDescent="0.25">
      <c r="A8" s="37"/>
      <c r="B8" s="38"/>
      <c r="C8" s="36" t="s">
        <v>59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0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5" t="s">
        <v>33</v>
      </c>
      <c r="B1" s="95"/>
      <c r="C1" s="95"/>
      <c r="D1" s="95"/>
      <c r="E1" s="95"/>
      <c r="F1" s="95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95" t="s">
        <v>19</v>
      </c>
      <c r="B3" s="95"/>
      <c r="C3" s="95"/>
      <c r="D3" s="95"/>
      <c r="E3" s="95"/>
      <c r="F3" s="95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95" t="s">
        <v>58</v>
      </c>
      <c r="B5" s="95"/>
      <c r="C5" s="95"/>
      <c r="D5" s="95"/>
      <c r="E5" s="95"/>
      <c r="F5" s="95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52</v>
      </c>
      <c r="B7" s="19" t="s">
        <v>36</v>
      </c>
      <c r="C7" s="20" t="s">
        <v>37</v>
      </c>
      <c r="D7" s="20" t="s">
        <v>34</v>
      </c>
      <c r="E7" s="20" t="s">
        <v>27</v>
      </c>
      <c r="F7" s="20" t="s">
        <v>35</v>
      </c>
    </row>
    <row r="8" spans="1:6" x14ac:dyDescent="0.25">
      <c r="A8" s="11" t="s">
        <v>59</v>
      </c>
      <c r="B8" s="8"/>
      <c r="C8" s="9"/>
      <c r="D8" s="9"/>
      <c r="E8" s="9"/>
      <c r="F8" s="9"/>
    </row>
    <row r="9" spans="1:6" ht="25.5" x14ac:dyDescent="0.25">
      <c r="A9" s="11" t="s">
        <v>60</v>
      </c>
      <c r="B9" s="8"/>
      <c r="C9" s="9"/>
      <c r="D9" s="9"/>
      <c r="E9" s="9"/>
      <c r="F9" s="9"/>
    </row>
    <row r="10" spans="1:6" ht="25.5" x14ac:dyDescent="0.25">
      <c r="A10" s="18" t="s">
        <v>61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62</v>
      </c>
      <c r="B12" s="8"/>
      <c r="C12" s="9"/>
      <c r="D12" s="9"/>
      <c r="E12" s="9"/>
      <c r="F12" s="9"/>
    </row>
    <row r="13" spans="1:6" x14ac:dyDescent="0.25">
      <c r="A13" s="25" t="s">
        <v>53</v>
      </c>
      <c r="B13" s="8"/>
      <c r="C13" s="9"/>
      <c r="D13" s="9"/>
      <c r="E13" s="9"/>
      <c r="F13" s="9"/>
    </row>
    <row r="14" spans="1:6" x14ac:dyDescent="0.25">
      <c r="A14" s="13" t="s">
        <v>54</v>
      </c>
      <c r="B14" s="8"/>
      <c r="C14" s="9"/>
      <c r="D14" s="9"/>
      <c r="E14" s="9"/>
      <c r="F14" s="10"/>
    </row>
    <row r="15" spans="1:6" x14ac:dyDescent="0.25">
      <c r="A15" s="25" t="s">
        <v>55</v>
      </c>
      <c r="B15" s="8"/>
      <c r="C15" s="9"/>
      <c r="D15" s="9"/>
      <c r="E15" s="9"/>
      <c r="F15" s="10"/>
    </row>
    <row r="16" spans="1:6" x14ac:dyDescent="0.25">
      <c r="A16" s="13" t="s">
        <v>56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4"/>
  <sheetViews>
    <sheetView topLeftCell="A124" workbookViewId="0">
      <selection activeCell="E146" sqref="E146"/>
    </sheetView>
  </sheetViews>
  <sheetFormatPr defaultRowHeight="15" x14ac:dyDescent="0.25"/>
  <cols>
    <col min="4" max="4" width="23.7109375" customWidth="1"/>
    <col min="5" max="5" width="15.85546875" customWidth="1"/>
    <col min="6" max="6" width="18" customWidth="1"/>
    <col min="7" max="7" width="20.7109375" customWidth="1"/>
    <col min="8" max="8" width="19.28515625" customWidth="1"/>
    <col min="9" max="9" width="20.85546875" customWidth="1"/>
  </cols>
  <sheetData>
    <row r="1" spans="1:9" ht="15.75" x14ac:dyDescent="0.25">
      <c r="A1" s="129" t="s">
        <v>197</v>
      </c>
      <c r="B1" s="129"/>
      <c r="C1" s="129"/>
      <c r="D1" s="129"/>
      <c r="E1" s="129"/>
      <c r="F1" s="129"/>
      <c r="G1" s="129"/>
      <c r="H1" s="129"/>
      <c r="I1" s="129"/>
    </row>
    <row r="2" spans="1:9" ht="18" x14ac:dyDescent="0.25">
      <c r="A2" s="89"/>
      <c r="B2" s="89"/>
      <c r="C2" s="89"/>
      <c r="D2" s="89"/>
      <c r="E2" s="89"/>
      <c r="F2" s="89"/>
      <c r="G2" s="89"/>
      <c r="H2" s="90"/>
      <c r="I2" s="90"/>
    </row>
    <row r="3" spans="1:9" ht="15.75" x14ac:dyDescent="0.25">
      <c r="A3" s="129" t="s">
        <v>18</v>
      </c>
      <c r="B3" s="97"/>
      <c r="C3" s="97"/>
      <c r="D3" s="97"/>
      <c r="E3" s="97"/>
      <c r="F3" s="97"/>
      <c r="G3" s="97"/>
      <c r="H3" s="97"/>
      <c r="I3" s="97"/>
    </row>
    <row r="4" spans="1:9" ht="18" x14ac:dyDescent="0.25">
      <c r="A4" s="89"/>
      <c r="B4" s="89"/>
      <c r="C4" s="89"/>
      <c r="D4" s="89"/>
      <c r="E4" s="89"/>
      <c r="F4" s="89"/>
      <c r="G4" s="89"/>
      <c r="H4" s="90"/>
      <c r="I4" s="90"/>
    </row>
    <row r="5" spans="1:9" ht="25.5" x14ac:dyDescent="0.25">
      <c r="A5" s="130" t="s">
        <v>20</v>
      </c>
      <c r="B5" s="131"/>
      <c r="C5" s="132"/>
      <c r="D5" s="91" t="s">
        <v>21</v>
      </c>
      <c r="E5" s="91" t="s">
        <v>36</v>
      </c>
      <c r="F5" s="92" t="s">
        <v>37</v>
      </c>
      <c r="G5" s="92" t="s">
        <v>34</v>
      </c>
      <c r="H5" s="92" t="s">
        <v>27</v>
      </c>
      <c r="I5" s="92" t="s">
        <v>35</v>
      </c>
    </row>
    <row r="6" spans="1:9" ht="38.25" x14ac:dyDescent="0.25">
      <c r="A6" s="123" t="s">
        <v>72</v>
      </c>
      <c r="B6" s="124"/>
      <c r="C6" s="125"/>
      <c r="D6" s="82" t="s">
        <v>73</v>
      </c>
      <c r="E6" s="66">
        <f>E7+E14+E24</f>
        <v>32674.59</v>
      </c>
      <c r="F6" s="66">
        <f>F7+F14+F24</f>
        <v>110168.37999999999</v>
      </c>
      <c r="G6" s="66">
        <f>G7+G14+G24</f>
        <v>148540</v>
      </c>
      <c r="H6" s="66">
        <f>H7+H14+H24</f>
        <v>148440</v>
      </c>
      <c r="I6" s="66">
        <f>I7+I14+I24</f>
        <v>148440</v>
      </c>
    </row>
    <row r="7" spans="1:9" ht="51" x14ac:dyDescent="0.25">
      <c r="A7" s="123" t="s">
        <v>74</v>
      </c>
      <c r="B7" s="124"/>
      <c r="C7" s="125"/>
      <c r="D7" s="82" t="s">
        <v>75</v>
      </c>
      <c r="E7" s="66">
        <f>E8</f>
        <v>13263.009999999998</v>
      </c>
      <c r="F7" s="67">
        <f>F8</f>
        <v>90734.79</v>
      </c>
      <c r="G7" s="67">
        <f t="shared" ref="G7:I8" si="0">G8</f>
        <v>108868</v>
      </c>
      <c r="H7" s="67">
        <f t="shared" si="0"/>
        <v>108768</v>
      </c>
      <c r="I7" s="67">
        <f t="shared" si="0"/>
        <v>108768</v>
      </c>
    </row>
    <row r="8" spans="1:9" ht="25.5" x14ac:dyDescent="0.25">
      <c r="A8" s="126" t="s">
        <v>76</v>
      </c>
      <c r="B8" s="127"/>
      <c r="C8" s="128"/>
      <c r="D8" s="83" t="s">
        <v>77</v>
      </c>
      <c r="E8" s="66">
        <f>E9</f>
        <v>13263.009999999998</v>
      </c>
      <c r="F8" s="67">
        <f>F9</f>
        <v>90734.79</v>
      </c>
      <c r="G8" s="67">
        <f t="shared" si="0"/>
        <v>108868</v>
      </c>
      <c r="H8" s="67">
        <f t="shared" si="0"/>
        <v>108768</v>
      </c>
      <c r="I8" s="67">
        <f t="shared" si="0"/>
        <v>108768</v>
      </c>
    </row>
    <row r="9" spans="1:9" ht="38.25" x14ac:dyDescent="0.25">
      <c r="A9" s="120">
        <v>3</v>
      </c>
      <c r="B9" s="121"/>
      <c r="C9" s="122"/>
      <c r="D9" s="84" t="s">
        <v>10</v>
      </c>
      <c r="E9" s="66">
        <f>E10+E12</f>
        <v>13263.009999999998</v>
      </c>
      <c r="F9" s="67">
        <f>F10+F12</f>
        <v>90734.79</v>
      </c>
      <c r="G9" s="67">
        <f>G10+G12</f>
        <v>108868</v>
      </c>
      <c r="H9" s="67">
        <f>H10+H12</f>
        <v>108768</v>
      </c>
      <c r="I9" s="67">
        <f>I10+I12</f>
        <v>108768</v>
      </c>
    </row>
    <row r="10" spans="1:9" ht="25.5" x14ac:dyDescent="0.25">
      <c r="A10" s="117">
        <v>32</v>
      </c>
      <c r="B10" s="118"/>
      <c r="C10" s="119"/>
      <c r="D10" s="84" t="s">
        <v>22</v>
      </c>
      <c r="E10" s="66">
        <v>11949.72</v>
      </c>
      <c r="F10" s="67">
        <v>89234.79</v>
      </c>
      <c r="G10" s="67">
        <v>107368</v>
      </c>
      <c r="H10" s="67">
        <v>107268</v>
      </c>
      <c r="I10" s="67">
        <v>107268</v>
      </c>
    </row>
    <row r="11" spans="1:9" x14ac:dyDescent="0.25">
      <c r="A11" s="77"/>
      <c r="B11" s="78"/>
      <c r="C11" s="79"/>
      <c r="D11" s="84"/>
      <c r="E11" s="66"/>
      <c r="F11" s="66"/>
      <c r="G11" s="66"/>
      <c r="H11" s="66"/>
      <c r="I11" s="66"/>
    </row>
    <row r="12" spans="1:9" ht="25.5" x14ac:dyDescent="0.25">
      <c r="A12" s="77">
        <v>34</v>
      </c>
      <c r="B12" s="78"/>
      <c r="C12" s="79"/>
      <c r="D12" s="84" t="s">
        <v>78</v>
      </c>
      <c r="E12" s="66">
        <v>1313.29</v>
      </c>
      <c r="F12" s="67">
        <v>1500</v>
      </c>
      <c r="G12" s="67">
        <v>1500</v>
      </c>
      <c r="H12" s="67">
        <v>1500</v>
      </c>
      <c r="I12" s="67">
        <v>1500</v>
      </c>
    </row>
    <row r="13" spans="1:9" x14ac:dyDescent="0.25">
      <c r="A13" s="77"/>
      <c r="B13" s="78"/>
      <c r="C13" s="79"/>
      <c r="D13" s="84"/>
      <c r="E13" s="66"/>
      <c r="F13" s="67"/>
      <c r="G13" s="67"/>
      <c r="H13" s="67"/>
      <c r="I13" s="67"/>
    </row>
    <row r="14" spans="1:9" ht="25.5" x14ac:dyDescent="0.25">
      <c r="A14" s="123" t="s">
        <v>79</v>
      </c>
      <c r="B14" s="124"/>
      <c r="C14" s="125"/>
      <c r="D14" s="82" t="s">
        <v>80</v>
      </c>
      <c r="E14" s="66">
        <v>19411.580000000002</v>
      </c>
      <c r="F14" s="67">
        <v>19433.59</v>
      </c>
      <c r="G14" s="67">
        <v>19672</v>
      </c>
      <c r="H14" s="67">
        <v>19672</v>
      </c>
      <c r="I14" s="67">
        <v>19672</v>
      </c>
    </row>
    <row r="15" spans="1:9" ht="25.5" x14ac:dyDescent="0.25">
      <c r="A15" s="126" t="s">
        <v>76</v>
      </c>
      <c r="B15" s="127"/>
      <c r="C15" s="128"/>
      <c r="D15" s="83" t="s">
        <v>77</v>
      </c>
      <c r="E15" s="66">
        <f>E16</f>
        <v>1968</v>
      </c>
      <c r="F15" s="67">
        <f>F16</f>
        <v>4000</v>
      </c>
      <c r="G15" s="67">
        <f t="shared" ref="G15:I16" si="1">G16</f>
        <v>4000</v>
      </c>
      <c r="H15" s="67">
        <f t="shared" si="1"/>
        <v>4000</v>
      </c>
      <c r="I15" s="67">
        <f t="shared" si="1"/>
        <v>4000</v>
      </c>
    </row>
    <row r="16" spans="1:9" x14ac:dyDescent="0.25">
      <c r="A16" s="77">
        <v>3</v>
      </c>
      <c r="B16" s="78"/>
      <c r="C16" s="79"/>
      <c r="D16" s="84"/>
      <c r="E16" s="66">
        <f>E17</f>
        <v>1968</v>
      </c>
      <c r="F16" s="67">
        <f>F17</f>
        <v>4000</v>
      </c>
      <c r="G16" s="67">
        <f t="shared" si="1"/>
        <v>4000</v>
      </c>
      <c r="H16" s="67">
        <f t="shared" si="1"/>
        <v>4000</v>
      </c>
      <c r="I16" s="67">
        <f t="shared" si="1"/>
        <v>4000</v>
      </c>
    </row>
    <row r="17" spans="1:9" x14ac:dyDescent="0.25">
      <c r="A17" s="77">
        <v>32</v>
      </c>
      <c r="B17" s="78"/>
      <c r="C17" s="79"/>
      <c r="D17" s="84" t="s">
        <v>22</v>
      </c>
      <c r="E17" s="66">
        <v>1968</v>
      </c>
      <c r="F17" s="67">
        <v>4000</v>
      </c>
      <c r="G17" s="67">
        <v>4000</v>
      </c>
      <c r="H17" s="67">
        <v>4000</v>
      </c>
      <c r="I17" s="67">
        <v>4000</v>
      </c>
    </row>
    <row r="18" spans="1:9" x14ac:dyDescent="0.25">
      <c r="A18" s="77"/>
      <c r="B18" s="78"/>
      <c r="C18" s="79"/>
      <c r="D18" s="84"/>
      <c r="E18" s="66"/>
      <c r="F18" s="67"/>
      <c r="G18" s="67"/>
      <c r="H18" s="67"/>
      <c r="I18" s="67"/>
    </row>
    <row r="19" spans="1:9" x14ac:dyDescent="0.25">
      <c r="A19" s="77"/>
      <c r="B19" s="78"/>
      <c r="C19" s="79"/>
      <c r="D19" s="84"/>
      <c r="E19" s="66"/>
      <c r="F19" s="67"/>
      <c r="G19" s="67"/>
      <c r="H19" s="67"/>
      <c r="I19" s="67"/>
    </row>
    <row r="20" spans="1:9" x14ac:dyDescent="0.25">
      <c r="A20" s="77">
        <v>32</v>
      </c>
      <c r="B20" s="78"/>
      <c r="C20" s="79"/>
      <c r="D20" s="84" t="s">
        <v>81</v>
      </c>
      <c r="E20" s="66">
        <v>17442.75</v>
      </c>
      <c r="F20" s="67">
        <v>15433.59</v>
      </c>
      <c r="G20" s="67">
        <v>15000</v>
      </c>
      <c r="H20" s="67">
        <v>15000</v>
      </c>
      <c r="I20" s="67">
        <v>15000</v>
      </c>
    </row>
    <row r="21" spans="1:9" x14ac:dyDescent="0.25">
      <c r="A21" s="77"/>
      <c r="B21" s="78"/>
      <c r="C21" s="79"/>
      <c r="D21" s="84"/>
      <c r="E21" s="66"/>
      <c r="F21" s="67"/>
      <c r="G21" s="67"/>
      <c r="H21" s="67"/>
      <c r="I21" s="67"/>
    </row>
    <row r="22" spans="1:9" x14ac:dyDescent="0.25">
      <c r="A22" s="77"/>
      <c r="B22" s="78"/>
      <c r="C22" s="79"/>
      <c r="D22" s="84"/>
      <c r="E22" s="66"/>
      <c r="F22" s="67"/>
      <c r="G22" s="67"/>
      <c r="H22" s="67"/>
      <c r="I22" s="67"/>
    </row>
    <row r="23" spans="1:9" x14ac:dyDescent="0.25">
      <c r="A23" s="77"/>
      <c r="B23" s="78"/>
      <c r="C23" s="79"/>
      <c r="D23" s="84"/>
      <c r="E23" s="66"/>
      <c r="F23" s="67"/>
      <c r="G23" s="67"/>
      <c r="H23" s="67"/>
      <c r="I23" s="67"/>
    </row>
    <row r="24" spans="1:9" x14ac:dyDescent="0.25">
      <c r="A24" s="123" t="s">
        <v>82</v>
      </c>
      <c r="B24" s="124"/>
      <c r="C24" s="125"/>
      <c r="D24" s="82" t="s">
        <v>83</v>
      </c>
      <c r="E24" s="66">
        <f>E25</f>
        <v>0</v>
      </c>
      <c r="F24" s="67"/>
      <c r="G24" s="67">
        <f>G25</f>
        <v>20000</v>
      </c>
      <c r="H24" s="67">
        <f t="shared" ref="H24:I24" si="2">H25</f>
        <v>20000</v>
      </c>
      <c r="I24" s="67">
        <f t="shared" si="2"/>
        <v>20000</v>
      </c>
    </row>
    <row r="25" spans="1:9" ht="25.5" x14ac:dyDescent="0.25">
      <c r="A25" s="126" t="s">
        <v>76</v>
      </c>
      <c r="B25" s="127"/>
      <c r="C25" s="128"/>
      <c r="D25" s="83" t="s">
        <v>77</v>
      </c>
      <c r="E25" s="66">
        <f>E26</f>
        <v>0</v>
      </c>
      <c r="F25" s="67"/>
      <c r="G25" s="67">
        <v>20000</v>
      </c>
      <c r="H25" s="67">
        <v>20000</v>
      </c>
      <c r="I25" s="67">
        <v>20000</v>
      </c>
    </row>
    <row r="26" spans="1:9" x14ac:dyDescent="0.25">
      <c r="A26" s="77">
        <v>3</v>
      </c>
      <c r="B26" s="78"/>
      <c r="C26" s="79"/>
      <c r="D26" s="84" t="s">
        <v>10</v>
      </c>
      <c r="E26" s="66">
        <f>E27</f>
        <v>0</v>
      </c>
      <c r="F26" s="67"/>
      <c r="G26" s="67">
        <v>20000</v>
      </c>
      <c r="H26" s="67">
        <v>20000</v>
      </c>
      <c r="I26" s="67">
        <v>20000</v>
      </c>
    </row>
    <row r="27" spans="1:9" x14ac:dyDescent="0.25">
      <c r="A27" s="77">
        <v>32</v>
      </c>
      <c r="B27" s="78"/>
      <c r="C27" s="79"/>
      <c r="D27" s="84" t="s">
        <v>22</v>
      </c>
      <c r="E27" s="66">
        <f>E28</f>
        <v>0</v>
      </c>
      <c r="F27" s="67"/>
      <c r="G27" s="67">
        <v>20000</v>
      </c>
      <c r="H27" s="67">
        <v>20000</v>
      </c>
      <c r="I27" s="67">
        <v>20000</v>
      </c>
    </row>
    <row r="28" spans="1:9" x14ac:dyDescent="0.25">
      <c r="A28" s="77"/>
      <c r="B28" s="78"/>
      <c r="C28" s="79"/>
      <c r="D28" s="84"/>
      <c r="E28" s="66"/>
      <c r="F28" s="67"/>
      <c r="G28" s="67"/>
      <c r="H28" s="67"/>
      <c r="I28" s="67"/>
    </row>
    <row r="29" spans="1:9" x14ac:dyDescent="0.25">
      <c r="A29" s="77"/>
      <c r="B29" s="78"/>
      <c r="C29" s="79"/>
      <c r="D29" s="84"/>
      <c r="E29" s="66"/>
      <c r="F29" s="67"/>
      <c r="G29" s="67"/>
      <c r="H29" s="67"/>
      <c r="I29" s="67"/>
    </row>
    <row r="30" spans="1:9" ht="25.5" x14ac:dyDescent="0.25">
      <c r="A30" s="123" t="s">
        <v>84</v>
      </c>
      <c r="B30" s="124"/>
      <c r="C30" s="125"/>
      <c r="D30" s="82" t="s">
        <v>85</v>
      </c>
      <c r="E30" s="66">
        <f>E31</f>
        <v>293816.55</v>
      </c>
      <c r="F30" s="67"/>
      <c r="G30" s="67">
        <f>G31</f>
        <v>1500000</v>
      </c>
      <c r="H30" s="67"/>
      <c r="I30" s="67"/>
    </row>
    <row r="31" spans="1:9" ht="38.25" x14ac:dyDescent="0.25">
      <c r="A31" s="123" t="s">
        <v>86</v>
      </c>
      <c r="B31" s="124"/>
      <c r="C31" s="125"/>
      <c r="D31" s="82" t="s">
        <v>87</v>
      </c>
      <c r="E31" s="66">
        <f>E35</f>
        <v>293816.55</v>
      </c>
      <c r="F31" s="67"/>
      <c r="G31" s="67">
        <f>G32</f>
        <v>1500000</v>
      </c>
      <c r="H31" s="67"/>
      <c r="I31" s="67"/>
    </row>
    <row r="32" spans="1:9" x14ac:dyDescent="0.25">
      <c r="A32" s="126" t="s">
        <v>88</v>
      </c>
      <c r="B32" s="127"/>
      <c r="C32" s="128"/>
      <c r="D32" s="83" t="s">
        <v>89</v>
      </c>
      <c r="E32" s="66"/>
      <c r="F32" s="67"/>
      <c r="G32" s="67">
        <f>G33</f>
        <v>1500000</v>
      </c>
      <c r="H32" s="67"/>
      <c r="I32" s="67"/>
    </row>
    <row r="33" spans="1:9" x14ac:dyDescent="0.25">
      <c r="A33" s="120">
        <v>3</v>
      </c>
      <c r="B33" s="121"/>
      <c r="C33" s="122"/>
      <c r="D33" s="84" t="s">
        <v>10</v>
      </c>
      <c r="E33" s="66"/>
      <c r="F33" s="67"/>
      <c r="G33" s="67">
        <f>G34+G36</f>
        <v>1500000</v>
      </c>
      <c r="H33" s="67"/>
      <c r="I33" s="67"/>
    </row>
    <row r="34" spans="1:9" x14ac:dyDescent="0.25">
      <c r="A34" s="117">
        <v>32</v>
      </c>
      <c r="B34" s="118"/>
      <c r="C34" s="119"/>
      <c r="D34" s="84" t="s">
        <v>22</v>
      </c>
      <c r="E34" s="66"/>
      <c r="F34" s="67"/>
      <c r="G34" s="67">
        <v>500000</v>
      </c>
      <c r="H34" s="67"/>
      <c r="I34" s="67"/>
    </row>
    <row r="35" spans="1:9" x14ac:dyDescent="0.25">
      <c r="A35" s="126" t="s">
        <v>88</v>
      </c>
      <c r="B35" s="127"/>
      <c r="C35" s="128"/>
      <c r="D35" s="83" t="s">
        <v>89</v>
      </c>
      <c r="E35" s="66">
        <f>E36</f>
        <v>293816.55</v>
      </c>
      <c r="F35" s="67"/>
      <c r="G35" s="67">
        <f>G36</f>
        <v>1000000</v>
      </c>
      <c r="H35" s="67"/>
      <c r="I35" s="67"/>
    </row>
    <row r="36" spans="1:9" ht="25.5" x14ac:dyDescent="0.25">
      <c r="A36" s="120">
        <v>4</v>
      </c>
      <c r="B36" s="121"/>
      <c r="C36" s="122"/>
      <c r="D36" s="84" t="s">
        <v>12</v>
      </c>
      <c r="E36" s="66">
        <f>E37</f>
        <v>293816.55</v>
      </c>
      <c r="F36" s="67"/>
      <c r="G36" s="67">
        <f>G37</f>
        <v>1000000</v>
      </c>
      <c r="H36" s="67"/>
      <c r="I36" s="67"/>
    </row>
    <row r="37" spans="1:9" ht="38.25" x14ac:dyDescent="0.25">
      <c r="A37" s="117">
        <v>42</v>
      </c>
      <c r="B37" s="118"/>
      <c r="C37" s="119"/>
      <c r="D37" s="84" t="s">
        <v>31</v>
      </c>
      <c r="E37" s="66">
        <v>293816.55</v>
      </c>
      <c r="F37" s="67"/>
      <c r="G37" s="67">
        <v>1000000</v>
      </c>
      <c r="H37" s="67"/>
      <c r="I37" s="67"/>
    </row>
    <row r="38" spans="1:9" x14ac:dyDescent="0.25">
      <c r="A38" s="77"/>
      <c r="B38" s="78"/>
      <c r="C38" s="79"/>
      <c r="D38" s="84"/>
      <c r="E38" s="66"/>
      <c r="F38" s="67"/>
      <c r="G38" s="67"/>
      <c r="H38" s="67"/>
      <c r="I38" s="67"/>
    </row>
    <row r="39" spans="1:9" ht="38.25" x14ac:dyDescent="0.25">
      <c r="A39" s="123" t="s">
        <v>90</v>
      </c>
      <c r="B39" s="124"/>
      <c r="C39" s="125"/>
      <c r="D39" s="82" t="s">
        <v>91</v>
      </c>
      <c r="E39" s="66"/>
      <c r="F39" s="67"/>
      <c r="G39" s="67">
        <f>G40</f>
        <v>1500000</v>
      </c>
      <c r="H39" s="67"/>
      <c r="I39" s="67"/>
    </row>
    <row r="40" spans="1:9" x14ac:dyDescent="0.25">
      <c r="A40" s="126" t="s">
        <v>88</v>
      </c>
      <c r="B40" s="127"/>
      <c r="C40" s="128"/>
      <c r="D40" s="83" t="s">
        <v>89</v>
      </c>
      <c r="E40" s="66"/>
      <c r="F40" s="67"/>
      <c r="G40" s="67">
        <f>G41</f>
        <v>1500000</v>
      </c>
      <c r="H40" s="67"/>
      <c r="I40" s="67"/>
    </row>
    <row r="41" spans="1:9" x14ac:dyDescent="0.25">
      <c r="A41" s="120">
        <v>3</v>
      </c>
      <c r="B41" s="121"/>
      <c r="C41" s="122"/>
      <c r="D41" s="84" t="s">
        <v>10</v>
      </c>
      <c r="E41" s="66"/>
      <c r="F41" s="67"/>
      <c r="G41" s="67">
        <f>G42+G44</f>
        <v>1500000</v>
      </c>
      <c r="H41" s="67"/>
      <c r="I41" s="67"/>
    </row>
    <row r="42" spans="1:9" x14ac:dyDescent="0.25">
      <c r="A42" s="117">
        <v>32</v>
      </c>
      <c r="B42" s="118"/>
      <c r="C42" s="119"/>
      <c r="D42" s="84" t="s">
        <v>22</v>
      </c>
      <c r="E42" s="66"/>
      <c r="F42" s="67"/>
      <c r="G42" s="67">
        <v>500000</v>
      </c>
      <c r="H42" s="67"/>
      <c r="I42" s="67"/>
    </row>
    <row r="43" spans="1:9" x14ac:dyDescent="0.25">
      <c r="A43" s="126" t="s">
        <v>88</v>
      </c>
      <c r="B43" s="127"/>
      <c r="C43" s="128"/>
      <c r="D43" s="83" t="s">
        <v>89</v>
      </c>
      <c r="E43" s="66"/>
      <c r="F43" s="67"/>
      <c r="G43" s="67">
        <f>G44</f>
        <v>1000000</v>
      </c>
      <c r="H43" s="67"/>
      <c r="I43" s="67"/>
    </row>
    <row r="44" spans="1:9" ht="25.5" x14ac:dyDescent="0.25">
      <c r="A44" s="120">
        <v>4</v>
      </c>
      <c r="B44" s="121"/>
      <c r="C44" s="122"/>
      <c r="D44" s="84" t="s">
        <v>12</v>
      </c>
      <c r="E44" s="66"/>
      <c r="F44" s="67"/>
      <c r="G44" s="67">
        <f>G45</f>
        <v>1000000</v>
      </c>
      <c r="H44" s="67"/>
      <c r="I44" s="67"/>
    </row>
    <row r="45" spans="1:9" ht="38.25" x14ac:dyDescent="0.25">
      <c r="A45" s="117">
        <v>42</v>
      </c>
      <c r="B45" s="118"/>
      <c r="C45" s="119"/>
      <c r="D45" s="84" t="s">
        <v>31</v>
      </c>
      <c r="E45" s="66"/>
      <c r="F45" s="67"/>
      <c r="G45" s="67">
        <v>1000000</v>
      </c>
      <c r="H45" s="67"/>
      <c r="I45" s="67"/>
    </row>
    <row r="46" spans="1:9" x14ac:dyDescent="0.25">
      <c r="A46" s="77"/>
      <c r="B46" s="78"/>
      <c r="C46" s="79"/>
      <c r="D46" s="84"/>
      <c r="E46" s="66"/>
      <c r="F46" s="67"/>
      <c r="G46" s="67"/>
      <c r="H46" s="67"/>
      <c r="I46" s="67"/>
    </row>
    <row r="47" spans="1:9" x14ac:dyDescent="0.25">
      <c r="A47" s="77"/>
      <c r="B47" s="78"/>
      <c r="C47" s="79"/>
      <c r="D47" s="84"/>
      <c r="E47" s="66"/>
      <c r="F47" s="67"/>
      <c r="G47" s="67"/>
      <c r="H47" s="67"/>
      <c r="I47" s="67"/>
    </row>
    <row r="48" spans="1:9" ht="25.5" x14ac:dyDescent="0.25">
      <c r="A48" s="123" t="s">
        <v>84</v>
      </c>
      <c r="B48" s="124"/>
      <c r="C48" s="125"/>
      <c r="D48" s="82" t="s">
        <v>92</v>
      </c>
      <c r="E48" s="66">
        <f>E49+E74+E81+E87+E95</f>
        <v>80039.25</v>
      </c>
      <c r="F48" s="67">
        <f>F49</f>
        <v>39775</v>
      </c>
      <c r="G48" s="67">
        <f t="shared" ref="G48:I48" si="3">G49</f>
        <v>53327</v>
      </c>
      <c r="H48" s="67">
        <f t="shared" si="3"/>
        <v>53327</v>
      </c>
      <c r="I48" s="67">
        <f t="shared" si="3"/>
        <v>55327</v>
      </c>
    </row>
    <row r="49" spans="1:9" ht="38.25" x14ac:dyDescent="0.25">
      <c r="A49" s="123" t="s">
        <v>74</v>
      </c>
      <c r="B49" s="124"/>
      <c r="C49" s="125"/>
      <c r="D49" s="82" t="s">
        <v>93</v>
      </c>
      <c r="E49" s="66">
        <f>E50+E55+E61+E66+E81</f>
        <v>29618.14</v>
      </c>
      <c r="F49" s="67">
        <f>F50+F55+F74+F81</f>
        <v>39775</v>
      </c>
      <c r="G49" s="67">
        <f>G50+G55+G66+G74+G81+G61+G95</f>
        <v>53327</v>
      </c>
      <c r="H49" s="67">
        <f>H50+H55+H66+H74+H81+H61+H95</f>
        <v>53327</v>
      </c>
      <c r="I49" s="67">
        <f>I50+I55+I66+I74+I81+I61+I95</f>
        <v>55327</v>
      </c>
    </row>
    <row r="50" spans="1:9" ht="25.5" x14ac:dyDescent="0.25">
      <c r="A50" s="123" t="s">
        <v>94</v>
      </c>
      <c r="B50" s="124" t="s">
        <v>94</v>
      </c>
      <c r="C50" s="125"/>
      <c r="D50" s="82" t="s">
        <v>95</v>
      </c>
      <c r="E50" s="66">
        <f>E51</f>
        <v>331.81</v>
      </c>
      <c r="F50" s="67">
        <f>F51</f>
        <v>350</v>
      </c>
      <c r="G50" s="67">
        <f t="shared" ref="G50:I52" si="4">G51</f>
        <v>700</v>
      </c>
      <c r="H50" s="67">
        <f t="shared" si="4"/>
        <v>700</v>
      </c>
      <c r="I50" s="67">
        <f t="shared" si="4"/>
        <v>700</v>
      </c>
    </row>
    <row r="51" spans="1:9" x14ac:dyDescent="0.25">
      <c r="A51" s="126" t="s">
        <v>96</v>
      </c>
      <c r="B51" s="127"/>
      <c r="C51" s="128"/>
      <c r="D51" s="83" t="s">
        <v>89</v>
      </c>
      <c r="E51" s="66">
        <f>E52</f>
        <v>331.81</v>
      </c>
      <c r="F51" s="67">
        <f>F52</f>
        <v>350</v>
      </c>
      <c r="G51" s="67">
        <f t="shared" si="4"/>
        <v>700</v>
      </c>
      <c r="H51" s="67">
        <f t="shared" si="4"/>
        <v>700</v>
      </c>
      <c r="I51" s="67">
        <f t="shared" si="4"/>
        <v>700</v>
      </c>
    </row>
    <row r="52" spans="1:9" x14ac:dyDescent="0.25">
      <c r="A52" s="120">
        <v>3</v>
      </c>
      <c r="B52" s="121"/>
      <c r="C52" s="122"/>
      <c r="D52" s="84" t="s">
        <v>10</v>
      </c>
      <c r="E52" s="66">
        <v>331.81</v>
      </c>
      <c r="F52" s="67">
        <f>F53</f>
        <v>350</v>
      </c>
      <c r="G52" s="67">
        <f t="shared" si="4"/>
        <v>700</v>
      </c>
      <c r="H52" s="67">
        <f t="shared" si="4"/>
        <v>700</v>
      </c>
      <c r="I52" s="67">
        <f t="shared" si="4"/>
        <v>700</v>
      </c>
    </row>
    <row r="53" spans="1:9" x14ac:dyDescent="0.25">
      <c r="A53" s="117">
        <v>32</v>
      </c>
      <c r="B53" s="118"/>
      <c r="C53" s="119"/>
      <c r="D53" s="84" t="s">
        <v>22</v>
      </c>
      <c r="E53" s="66">
        <v>331.81</v>
      </c>
      <c r="F53" s="67">
        <v>350</v>
      </c>
      <c r="G53" s="67">
        <v>700</v>
      </c>
      <c r="H53" s="67">
        <v>700</v>
      </c>
      <c r="I53" s="67">
        <v>700</v>
      </c>
    </row>
    <row r="54" spans="1:9" x14ac:dyDescent="0.25">
      <c r="A54" s="77"/>
      <c r="B54" s="78"/>
      <c r="C54" s="79"/>
      <c r="D54" s="84"/>
      <c r="E54" s="66"/>
      <c r="F54" s="67"/>
      <c r="G54" s="67"/>
      <c r="H54" s="67"/>
      <c r="I54" s="67"/>
    </row>
    <row r="55" spans="1:9" x14ac:dyDescent="0.25">
      <c r="A55" s="123" t="s">
        <v>97</v>
      </c>
      <c r="B55" s="124" t="s">
        <v>94</v>
      </c>
      <c r="C55" s="125"/>
      <c r="D55" s="82" t="s">
        <v>98</v>
      </c>
      <c r="E55" s="66">
        <f>E58</f>
        <v>2318.59</v>
      </c>
      <c r="F55" s="67">
        <f>F56</f>
        <v>3000</v>
      </c>
      <c r="G55" s="67">
        <f t="shared" ref="G55:I57" si="5">G56</f>
        <v>8237</v>
      </c>
      <c r="H55" s="67">
        <f t="shared" si="5"/>
        <v>8237</v>
      </c>
      <c r="I55" s="67">
        <f t="shared" si="5"/>
        <v>8237</v>
      </c>
    </row>
    <row r="56" spans="1:9" x14ac:dyDescent="0.25">
      <c r="A56" s="126" t="s">
        <v>96</v>
      </c>
      <c r="B56" s="127"/>
      <c r="C56" s="128"/>
      <c r="D56" s="83" t="s">
        <v>89</v>
      </c>
      <c r="E56" s="66">
        <f>E58</f>
        <v>2318.59</v>
      </c>
      <c r="F56" s="67">
        <f>F57</f>
        <v>3000</v>
      </c>
      <c r="G56" s="67">
        <f t="shared" si="5"/>
        <v>8237</v>
      </c>
      <c r="H56" s="67">
        <f t="shared" si="5"/>
        <v>8237</v>
      </c>
      <c r="I56" s="67">
        <f t="shared" si="5"/>
        <v>8237</v>
      </c>
    </row>
    <row r="57" spans="1:9" x14ac:dyDescent="0.25">
      <c r="A57" s="120">
        <v>3</v>
      </c>
      <c r="B57" s="121"/>
      <c r="C57" s="122"/>
      <c r="D57" s="84" t="s">
        <v>10</v>
      </c>
      <c r="E57" s="66">
        <f>E58</f>
        <v>2318.59</v>
      </c>
      <c r="F57" s="67">
        <f>F58</f>
        <v>3000</v>
      </c>
      <c r="G57" s="67">
        <f t="shared" si="5"/>
        <v>8237</v>
      </c>
      <c r="H57" s="67">
        <f t="shared" si="5"/>
        <v>8237</v>
      </c>
      <c r="I57" s="67">
        <f t="shared" si="5"/>
        <v>8237</v>
      </c>
    </row>
    <row r="58" spans="1:9" x14ac:dyDescent="0.25">
      <c r="A58" s="117">
        <v>32</v>
      </c>
      <c r="B58" s="118"/>
      <c r="C58" s="119"/>
      <c r="D58" s="84" t="s">
        <v>22</v>
      </c>
      <c r="E58" s="66">
        <v>2318.59</v>
      </c>
      <c r="F58" s="67">
        <v>3000</v>
      </c>
      <c r="G58" s="67">
        <v>8237</v>
      </c>
      <c r="H58" s="67">
        <v>8237</v>
      </c>
      <c r="I58" s="67">
        <v>8237</v>
      </c>
    </row>
    <row r="59" spans="1:9" x14ac:dyDescent="0.25">
      <c r="A59" s="77"/>
      <c r="B59" s="78"/>
      <c r="C59" s="79"/>
      <c r="D59" s="84"/>
      <c r="E59" s="66"/>
      <c r="F59" s="67"/>
      <c r="G59" s="67"/>
      <c r="H59" s="67"/>
      <c r="I59" s="67"/>
    </row>
    <row r="60" spans="1:9" x14ac:dyDescent="0.25">
      <c r="A60" s="77"/>
      <c r="B60" s="78"/>
      <c r="C60" s="79"/>
      <c r="D60" s="84"/>
      <c r="E60" s="66"/>
      <c r="F60" s="67"/>
      <c r="G60" s="67"/>
      <c r="H60" s="67"/>
      <c r="I60" s="67"/>
    </row>
    <row r="61" spans="1:9" x14ac:dyDescent="0.25">
      <c r="A61" s="123" t="s">
        <v>99</v>
      </c>
      <c r="B61" s="124" t="s">
        <v>94</v>
      </c>
      <c r="C61" s="125"/>
      <c r="D61" s="82" t="s">
        <v>100</v>
      </c>
      <c r="E61" s="66"/>
      <c r="F61" s="67"/>
      <c r="G61" s="67"/>
      <c r="H61" s="67"/>
      <c r="I61" s="67">
        <f>I62</f>
        <v>2000</v>
      </c>
    </row>
    <row r="62" spans="1:9" x14ac:dyDescent="0.25">
      <c r="A62" s="126" t="s">
        <v>96</v>
      </c>
      <c r="B62" s="127"/>
      <c r="C62" s="128"/>
      <c r="D62" s="83" t="s">
        <v>89</v>
      </c>
      <c r="E62" s="66"/>
      <c r="F62" s="67"/>
      <c r="G62" s="67"/>
      <c r="H62" s="67"/>
      <c r="I62" s="67">
        <f>I63</f>
        <v>2000</v>
      </c>
    </row>
    <row r="63" spans="1:9" x14ac:dyDescent="0.25">
      <c r="A63" s="120">
        <v>3</v>
      </c>
      <c r="B63" s="121"/>
      <c r="C63" s="122"/>
      <c r="D63" s="84" t="s">
        <v>10</v>
      </c>
      <c r="E63" s="66"/>
      <c r="F63" s="67"/>
      <c r="G63" s="67"/>
      <c r="H63" s="67"/>
      <c r="I63" s="67">
        <f>I64</f>
        <v>2000</v>
      </c>
    </row>
    <row r="64" spans="1:9" x14ac:dyDescent="0.25">
      <c r="A64" s="117">
        <v>32</v>
      </c>
      <c r="B64" s="118"/>
      <c r="C64" s="119"/>
      <c r="D64" s="84" t="s">
        <v>22</v>
      </c>
      <c r="E64" s="66"/>
      <c r="F64" s="67"/>
      <c r="G64" s="67"/>
      <c r="H64" s="67"/>
      <c r="I64" s="67">
        <v>2000</v>
      </c>
    </row>
    <row r="65" spans="1:9" x14ac:dyDescent="0.25">
      <c r="A65" s="77"/>
      <c r="B65" s="78"/>
      <c r="C65" s="79"/>
      <c r="D65" s="84"/>
      <c r="E65" s="66"/>
      <c r="F65" s="67"/>
      <c r="G65" s="67"/>
      <c r="H65" s="67"/>
      <c r="I65" s="67"/>
    </row>
    <row r="66" spans="1:9" ht="25.5" x14ac:dyDescent="0.25">
      <c r="A66" s="123" t="s">
        <v>129</v>
      </c>
      <c r="B66" s="124" t="s">
        <v>94</v>
      </c>
      <c r="C66" s="125"/>
      <c r="D66" s="82" t="s">
        <v>167</v>
      </c>
      <c r="E66" s="66"/>
      <c r="F66" s="67"/>
      <c r="G66" s="67">
        <f>G67</f>
        <v>1500</v>
      </c>
      <c r="H66" s="67">
        <f t="shared" ref="H66:I68" si="6">H67</f>
        <v>1500</v>
      </c>
      <c r="I66" s="67">
        <f t="shared" si="6"/>
        <v>1500</v>
      </c>
    </row>
    <row r="67" spans="1:9" x14ac:dyDescent="0.25">
      <c r="A67" s="126" t="s">
        <v>96</v>
      </c>
      <c r="B67" s="127"/>
      <c r="C67" s="128"/>
      <c r="D67" s="83" t="s">
        <v>89</v>
      </c>
      <c r="E67" s="66"/>
      <c r="F67" s="67"/>
      <c r="G67" s="67">
        <f>G68</f>
        <v>1500</v>
      </c>
      <c r="H67" s="67">
        <f t="shared" si="6"/>
        <v>1500</v>
      </c>
      <c r="I67" s="67">
        <f t="shared" si="6"/>
        <v>1500</v>
      </c>
    </row>
    <row r="68" spans="1:9" x14ac:dyDescent="0.25">
      <c r="A68" s="120">
        <v>3</v>
      </c>
      <c r="B68" s="121"/>
      <c r="C68" s="122"/>
      <c r="D68" s="84" t="s">
        <v>10</v>
      </c>
      <c r="E68" s="66"/>
      <c r="F68" s="67"/>
      <c r="G68" s="67">
        <f>G69</f>
        <v>1500</v>
      </c>
      <c r="H68" s="67">
        <f t="shared" si="6"/>
        <v>1500</v>
      </c>
      <c r="I68" s="67">
        <f t="shared" si="6"/>
        <v>1500</v>
      </c>
    </row>
    <row r="69" spans="1:9" x14ac:dyDescent="0.25">
      <c r="A69" s="117">
        <v>32</v>
      </c>
      <c r="B69" s="118"/>
      <c r="C69" s="119"/>
      <c r="D69" s="84" t="s">
        <v>22</v>
      </c>
      <c r="E69" s="66"/>
      <c r="F69" s="67"/>
      <c r="G69" s="67">
        <v>1500</v>
      </c>
      <c r="H69" s="67">
        <v>1500</v>
      </c>
      <c r="I69" s="67">
        <v>1500</v>
      </c>
    </row>
    <row r="70" spans="1:9" x14ac:dyDescent="0.25">
      <c r="A70" s="77"/>
      <c r="B70" s="78"/>
      <c r="C70" s="79"/>
      <c r="D70" s="84"/>
      <c r="E70" s="66"/>
      <c r="F70" s="67"/>
      <c r="G70" s="67"/>
      <c r="H70" s="67"/>
      <c r="I70" s="67"/>
    </row>
    <row r="71" spans="1:9" x14ac:dyDescent="0.25">
      <c r="A71" s="77"/>
      <c r="B71" s="78"/>
      <c r="C71" s="79"/>
      <c r="D71" s="84"/>
      <c r="E71" s="66"/>
      <c r="F71" s="67"/>
      <c r="G71" s="67"/>
      <c r="H71" s="67"/>
      <c r="I71" s="67"/>
    </row>
    <row r="72" spans="1:9" x14ac:dyDescent="0.25">
      <c r="A72" s="77"/>
      <c r="B72" s="78"/>
      <c r="C72" s="79"/>
      <c r="D72" s="84"/>
      <c r="E72" s="66"/>
      <c r="F72" s="67"/>
      <c r="G72" s="67"/>
      <c r="H72" s="67"/>
      <c r="I72" s="67"/>
    </row>
    <row r="73" spans="1:9" x14ac:dyDescent="0.25">
      <c r="A73" s="77"/>
      <c r="B73" s="78"/>
      <c r="C73" s="79"/>
      <c r="D73" s="84"/>
      <c r="E73" s="66"/>
      <c r="F73" s="67"/>
      <c r="G73" s="67"/>
      <c r="H73" s="67"/>
      <c r="I73" s="67"/>
    </row>
    <row r="74" spans="1:9" ht="38.25" x14ac:dyDescent="0.25">
      <c r="A74" s="80" t="s">
        <v>101</v>
      </c>
      <c r="B74" s="81" t="s">
        <v>94</v>
      </c>
      <c r="C74" s="82"/>
      <c r="D74" s="82" t="s">
        <v>102</v>
      </c>
      <c r="E74" s="66">
        <f t="shared" ref="E74:I76" si="7">E75</f>
        <v>530.79999999999995</v>
      </c>
      <c r="F74" s="67">
        <f t="shared" si="7"/>
        <v>600</v>
      </c>
      <c r="G74" s="67">
        <f t="shared" si="7"/>
        <v>700</v>
      </c>
      <c r="H74" s="67">
        <f t="shared" si="7"/>
        <v>700</v>
      </c>
      <c r="I74" s="67">
        <f t="shared" si="7"/>
        <v>700</v>
      </c>
    </row>
    <row r="75" spans="1:9" x14ac:dyDescent="0.25">
      <c r="A75" s="126" t="s">
        <v>96</v>
      </c>
      <c r="B75" s="127"/>
      <c r="C75" s="128"/>
      <c r="D75" s="83" t="s">
        <v>89</v>
      </c>
      <c r="E75" s="66">
        <f t="shared" si="7"/>
        <v>530.79999999999995</v>
      </c>
      <c r="F75" s="67">
        <f t="shared" si="7"/>
        <v>600</v>
      </c>
      <c r="G75" s="67">
        <f t="shared" si="7"/>
        <v>700</v>
      </c>
      <c r="H75" s="67">
        <f t="shared" si="7"/>
        <v>700</v>
      </c>
      <c r="I75" s="67">
        <f t="shared" si="7"/>
        <v>700</v>
      </c>
    </row>
    <row r="76" spans="1:9" x14ac:dyDescent="0.25">
      <c r="A76" s="120">
        <v>3</v>
      </c>
      <c r="B76" s="121"/>
      <c r="C76" s="122"/>
      <c r="D76" s="84" t="s">
        <v>10</v>
      </c>
      <c r="E76" s="66">
        <f t="shared" si="7"/>
        <v>530.79999999999995</v>
      </c>
      <c r="F76" s="67">
        <f t="shared" si="7"/>
        <v>600</v>
      </c>
      <c r="G76" s="67">
        <f t="shared" si="7"/>
        <v>700</v>
      </c>
      <c r="H76" s="67">
        <f t="shared" si="7"/>
        <v>700</v>
      </c>
      <c r="I76" s="67">
        <f t="shared" si="7"/>
        <v>700</v>
      </c>
    </row>
    <row r="77" spans="1:9" x14ac:dyDescent="0.25">
      <c r="A77" s="117">
        <v>32</v>
      </c>
      <c r="B77" s="118"/>
      <c r="C77" s="119"/>
      <c r="D77" s="84" t="s">
        <v>22</v>
      </c>
      <c r="E77" s="66">
        <v>530.79999999999995</v>
      </c>
      <c r="F77" s="67">
        <v>600</v>
      </c>
      <c r="G77" s="67">
        <v>700</v>
      </c>
      <c r="H77" s="67">
        <v>700</v>
      </c>
      <c r="I77" s="67">
        <v>700</v>
      </c>
    </row>
    <row r="78" spans="1:9" x14ac:dyDescent="0.25">
      <c r="A78" s="77"/>
      <c r="B78" s="78"/>
      <c r="C78" s="79"/>
      <c r="D78" s="84"/>
      <c r="E78" s="66"/>
      <c r="F78" s="67"/>
      <c r="G78" s="67"/>
      <c r="H78" s="67"/>
      <c r="I78" s="67"/>
    </row>
    <row r="79" spans="1:9" x14ac:dyDescent="0.25">
      <c r="A79" s="77"/>
      <c r="B79" s="78"/>
      <c r="C79" s="79"/>
      <c r="D79" s="84"/>
      <c r="E79" s="66"/>
      <c r="F79" s="67"/>
      <c r="G79" s="67"/>
      <c r="H79" s="67"/>
      <c r="I79" s="67"/>
    </row>
    <row r="80" spans="1:9" x14ac:dyDescent="0.25">
      <c r="A80" s="77"/>
      <c r="B80" s="78"/>
      <c r="C80" s="79"/>
      <c r="D80" s="84"/>
      <c r="E80" s="66"/>
      <c r="F80" s="67"/>
      <c r="G80" s="67"/>
      <c r="H80" s="67"/>
      <c r="I80" s="67"/>
    </row>
    <row r="81" spans="1:9" x14ac:dyDescent="0.25">
      <c r="A81" s="123" t="s">
        <v>105</v>
      </c>
      <c r="B81" s="124" t="s">
        <v>94</v>
      </c>
      <c r="C81" s="125"/>
      <c r="D81" s="82" t="s">
        <v>106</v>
      </c>
      <c r="E81" s="66">
        <f>E82+E87</f>
        <v>26967.739999999998</v>
      </c>
      <c r="F81" s="67">
        <f>F82+F87</f>
        <v>35825</v>
      </c>
      <c r="G81" s="67">
        <v>42190</v>
      </c>
      <c r="H81" s="67"/>
      <c r="I81" s="67"/>
    </row>
    <row r="82" spans="1:9" x14ac:dyDescent="0.25">
      <c r="A82" s="126" t="s">
        <v>96</v>
      </c>
      <c r="B82" s="127"/>
      <c r="C82" s="128"/>
      <c r="D82" s="83" t="s">
        <v>89</v>
      </c>
      <c r="E82" s="66">
        <f>E83</f>
        <v>4045.17</v>
      </c>
      <c r="F82" s="67">
        <f>F83</f>
        <v>5375</v>
      </c>
      <c r="G82" s="67">
        <v>7740</v>
      </c>
      <c r="H82" s="67"/>
      <c r="I82" s="67"/>
    </row>
    <row r="83" spans="1:9" x14ac:dyDescent="0.25">
      <c r="A83" s="120">
        <v>3</v>
      </c>
      <c r="B83" s="121"/>
      <c r="C83" s="122"/>
      <c r="D83" s="84" t="s">
        <v>10</v>
      </c>
      <c r="E83" s="66">
        <f>E84+E85</f>
        <v>4045.17</v>
      </c>
      <c r="F83" s="67">
        <f>F84+F85</f>
        <v>5375</v>
      </c>
      <c r="G83" s="67">
        <v>7740</v>
      </c>
      <c r="H83" s="67"/>
      <c r="I83" s="67"/>
    </row>
    <row r="84" spans="1:9" x14ac:dyDescent="0.25">
      <c r="A84" s="117">
        <v>31</v>
      </c>
      <c r="B84" s="118"/>
      <c r="C84" s="119"/>
      <c r="D84" s="84" t="s">
        <v>11</v>
      </c>
      <c r="E84" s="66">
        <v>3671.23</v>
      </c>
      <c r="F84" s="67">
        <v>3575</v>
      </c>
      <c r="G84" s="67">
        <v>7300</v>
      </c>
      <c r="H84" s="67"/>
      <c r="I84" s="67"/>
    </row>
    <row r="85" spans="1:9" x14ac:dyDescent="0.25">
      <c r="A85" s="117">
        <v>32</v>
      </c>
      <c r="B85" s="118"/>
      <c r="C85" s="119"/>
      <c r="D85" s="84" t="s">
        <v>22</v>
      </c>
      <c r="E85" s="66">
        <v>373.94</v>
      </c>
      <c r="F85" s="67">
        <v>1800</v>
      </c>
      <c r="G85" s="67">
        <v>440</v>
      </c>
      <c r="H85" s="67"/>
      <c r="I85" s="67"/>
    </row>
    <row r="86" spans="1:9" x14ac:dyDescent="0.25">
      <c r="A86" s="77"/>
      <c r="B86" s="78"/>
      <c r="C86" s="79"/>
      <c r="D86" s="84"/>
      <c r="E86" s="66"/>
      <c r="F86" s="67"/>
      <c r="G86" s="67"/>
      <c r="H86" s="67"/>
      <c r="I86" s="67"/>
    </row>
    <row r="87" spans="1:9" x14ac:dyDescent="0.25">
      <c r="A87" s="126" t="s">
        <v>103</v>
      </c>
      <c r="B87" s="127"/>
      <c r="C87" s="128"/>
      <c r="D87" s="83" t="s">
        <v>104</v>
      </c>
      <c r="E87" s="66">
        <f>E88</f>
        <v>22922.57</v>
      </c>
      <c r="F87" s="67">
        <f>F88</f>
        <v>30450</v>
      </c>
      <c r="G87" s="67">
        <f t="shared" ref="G87" si="8">G88</f>
        <v>34450</v>
      </c>
      <c r="H87" s="67"/>
      <c r="I87" s="67"/>
    </row>
    <row r="88" spans="1:9" x14ac:dyDescent="0.25">
      <c r="A88" s="120">
        <v>3</v>
      </c>
      <c r="B88" s="121"/>
      <c r="C88" s="122"/>
      <c r="D88" s="84" t="s">
        <v>10</v>
      </c>
      <c r="E88" s="66">
        <f>E89+E90</f>
        <v>22922.57</v>
      </c>
      <c r="F88" s="67">
        <f>F89+F90</f>
        <v>30450</v>
      </c>
      <c r="G88" s="67">
        <f>G89+G90</f>
        <v>34450</v>
      </c>
      <c r="H88" s="67"/>
      <c r="I88" s="67"/>
    </row>
    <row r="89" spans="1:9" x14ac:dyDescent="0.25">
      <c r="A89" s="117">
        <v>31</v>
      </c>
      <c r="B89" s="118"/>
      <c r="C89" s="119"/>
      <c r="D89" s="84" t="s">
        <v>11</v>
      </c>
      <c r="E89" s="66">
        <v>20803.599999999999</v>
      </c>
      <c r="F89" s="67">
        <v>20250</v>
      </c>
      <c r="G89" s="67">
        <v>31750</v>
      </c>
      <c r="H89" s="67"/>
      <c r="I89" s="67"/>
    </row>
    <row r="90" spans="1:9" x14ac:dyDescent="0.25">
      <c r="A90" s="117">
        <v>32</v>
      </c>
      <c r="B90" s="118"/>
      <c r="C90" s="119"/>
      <c r="D90" s="84" t="s">
        <v>22</v>
      </c>
      <c r="E90" s="66">
        <v>2118.9699999999998</v>
      </c>
      <c r="F90" s="67">
        <v>10200</v>
      </c>
      <c r="G90" s="67">
        <v>2700</v>
      </c>
      <c r="H90" s="67"/>
      <c r="I90" s="67"/>
    </row>
    <row r="91" spans="1:9" x14ac:dyDescent="0.25">
      <c r="A91" s="77"/>
      <c r="B91" s="78"/>
      <c r="C91" s="79"/>
      <c r="D91" s="84"/>
      <c r="E91" s="66"/>
      <c r="F91" s="67"/>
      <c r="G91" s="67"/>
      <c r="H91" s="67"/>
      <c r="I91" s="67"/>
    </row>
    <row r="92" spans="1:9" x14ac:dyDescent="0.25">
      <c r="A92" s="77"/>
      <c r="B92" s="78"/>
      <c r="C92" s="79"/>
      <c r="D92" s="84"/>
      <c r="E92" s="66"/>
      <c r="F92" s="67"/>
      <c r="G92" s="67"/>
      <c r="H92" s="67"/>
      <c r="I92" s="67"/>
    </row>
    <row r="93" spans="1:9" x14ac:dyDescent="0.25">
      <c r="A93" s="77"/>
      <c r="B93" s="78"/>
      <c r="C93" s="79"/>
      <c r="D93" s="84"/>
      <c r="E93" s="66"/>
      <c r="F93" s="67"/>
      <c r="G93" s="67"/>
      <c r="H93" s="67"/>
      <c r="I93" s="67"/>
    </row>
    <row r="94" spans="1:9" x14ac:dyDescent="0.25">
      <c r="A94" s="77"/>
      <c r="B94" s="78"/>
      <c r="C94" s="79"/>
      <c r="D94" s="84"/>
      <c r="E94" s="66"/>
      <c r="F94" s="67"/>
      <c r="G94" s="67"/>
      <c r="H94" s="67"/>
      <c r="I94" s="67"/>
    </row>
    <row r="95" spans="1:9" x14ac:dyDescent="0.25">
      <c r="A95" s="123" t="s">
        <v>166</v>
      </c>
      <c r="B95" s="124" t="s">
        <v>94</v>
      </c>
      <c r="C95" s="125"/>
      <c r="D95" s="82" t="s">
        <v>165</v>
      </c>
      <c r="E95" s="66"/>
      <c r="F95" s="67"/>
      <c r="G95" s="67"/>
      <c r="H95" s="68">
        <f>H96+H101</f>
        <v>42190</v>
      </c>
      <c r="I95" s="68">
        <f>I96+I101</f>
        <v>42190</v>
      </c>
    </row>
    <row r="96" spans="1:9" x14ac:dyDescent="0.25">
      <c r="A96" s="126" t="s">
        <v>96</v>
      </c>
      <c r="B96" s="127"/>
      <c r="C96" s="128"/>
      <c r="D96" s="83" t="s">
        <v>89</v>
      </c>
      <c r="E96" s="66"/>
      <c r="F96" s="67"/>
      <c r="G96" s="67"/>
      <c r="H96" s="67">
        <f t="shared" ref="H96:I96" si="9">H97</f>
        <v>7740</v>
      </c>
      <c r="I96" s="67">
        <f t="shared" si="9"/>
        <v>7740</v>
      </c>
    </row>
    <row r="97" spans="1:9" x14ac:dyDescent="0.25">
      <c r="A97" s="120">
        <v>3</v>
      </c>
      <c r="B97" s="121"/>
      <c r="C97" s="122"/>
      <c r="D97" s="84" t="s">
        <v>10</v>
      </c>
      <c r="E97" s="66"/>
      <c r="F97" s="67"/>
      <c r="G97" s="67"/>
      <c r="H97" s="67">
        <f>H98+H99</f>
        <v>7740</v>
      </c>
      <c r="I97" s="67">
        <f>I98+I99</f>
        <v>7740</v>
      </c>
    </row>
    <row r="98" spans="1:9" x14ac:dyDescent="0.25">
      <c r="A98" s="117">
        <v>31</v>
      </c>
      <c r="B98" s="118"/>
      <c r="C98" s="119"/>
      <c r="D98" s="84" t="s">
        <v>11</v>
      </c>
      <c r="E98" s="66"/>
      <c r="F98" s="67"/>
      <c r="G98" s="67"/>
      <c r="H98" s="67">
        <v>7300</v>
      </c>
      <c r="I98" s="67">
        <v>7300</v>
      </c>
    </row>
    <row r="99" spans="1:9" x14ac:dyDescent="0.25">
      <c r="A99" s="117">
        <v>32</v>
      </c>
      <c r="B99" s="118"/>
      <c r="C99" s="119"/>
      <c r="D99" s="84" t="s">
        <v>22</v>
      </c>
      <c r="E99" s="66"/>
      <c r="F99" s="67"/>
      <c r="G99" s="67"/>
      <c r="H99" s="67">
        <v>440</v>
      </c>
      <c r="I99" s="67">
        <v>440</v>
      </c>
    </row>
    <row r="100" spans="1:9" x14ac:dyDescent="0.25">
      <c r="A100" s="126" t="s">
        <v>103</v>
      </c>
      <c r="B100" s="127"/>
      <c r="C100" s="128"/>
      <c r="D100" s="83" t="s">
        <v>104</v>
      </c>
      <c r="E100" s="66"/>
      <c r="F100" s="67"/>
      <c r="G100" s="67"/>
      <c r="H100" s="67">
        <f t="shared" ref="H100:I100" si="10">H101</f>
        <v>34450</v>
      </c>
      <c r="I100" s="67">
        <f t="shared" si="10"/>
        <v>34450</v>
      </c>
    </row>
    <row r="101" spans="1:9" x14ac:dyDescent="0.25">
      <c r="A101" s="120">
        <v>3</v>
      </c>
      <c r="B101" s="121"/>
      <c r="C101" s="122"/>
      <c r="D101" s="84" t="s">
        <v>10</v>
      </c>
      <c r="E101" s="66"/>
      <c r="F101" s="67"/>
      <c r="G101" s="67"/>
      <c r="H101" s="67">
        <f>H102+H103</f>
        <v>34450</v>
      </c>
      <c r="I101" s="67">
        <f>I102+I103</f>
        <v>34450</v>
      </c>
    </row>
    <row r="102" spans="1:9" x14ac:dyDescent="0.25">
      <c r="A102" s="117">
        <v>31</v>
      </c>
      <c r="B102" s="118"/>
      <c r="C102" s="119"/>
      <c r="D102" s="84" t="s">
        <v>11</v>
      </c>
      <c r="E102" s="66"/>
      <c r="F102" s="67"/>
      <c r="G102" s="67"/>
      <c r="H102" s="67">
        <v>31750</v>
      </c>
      <c r="I102" s="67">
        <v>31750</v>
      </c>
    </row>
    <row r="103" spans="1:9" x14ac:dyDescent="0.25">
      <c r="A103" s="117">
        <v>32</v>
      </c>
      <c r="B103" s="118"/>
      <c r="C103" s="119"/>
      <c r="D103" s="84" t="s">
        <v>22</v>
      </c>
      <c r="E103" s="66"/>
      <c r="F103" s="67"/>
      <c r="G103" s="67"/>
      <c r="H103" s="67">
        <v>2700</v>
      </c>
      <c r="I103" s="67">
        <v>2700</v>
      </c>
    </row>
    <row r="104" spans="1:9" x14ac:dyDescent="0.25">
      <c r="A104" s="123" t="s">
        <v>107</v>
      </c>
      <c r="B104" s="124"/>
      <c r="C104" s="125"/>
      <c r="D104" s="82" t="s">
        <v>108</v>
      </c>
      <c r="E104" s="66"/>
      <c r="F104" s="67">
        <f>F105</f>
        <v>80000</v>
      </c>
      <c r="G104" s="67">
        <f t="shared" ref="G104:I104" si="11">G105</f>
        <v>80000</v>
      </c>
      <c r="H104" s="67">
        <f t="shared" si="11"/>
        <v>80000</v>
      </c>
      <c r="I104" s="67">
        <f t="shared" si="11"/>
        <v>80000</v>
      </c>
    </row>
    <row r="105" spans="1:9" x14ac:dyDescent="0.25">
      <c r="A105" s="123" t="s">
        <v>94</v>
      </c>
      <c r="B105" s="124" t="s">
        <v>94</v>
      </c>
      <c r="C105" s="125"/>
      <c r="D105" s="82" t="s">
        <v>109</v>
      </c>
      <c r="E105" s="66"/>
      <c r="F105" s="67">
        <f>F106+F110</f>
        <v>80000</v>
      </c>
      <c r="G105" s="67">
        <f>G106+G110</f>
        <v>80000</v>
      </c>
      <c r="H105" s="67">
        <f>H106+H110</f>
        <v>80000</v>
      </c>
      <c r="I105" s="67">
        <f>I106+I110</f>
        <v>80000</v>
      </c>
    </row>
    <row r="106" spans="1:9" x14ac:dyDescent="0.25">
      <c r="A106" s="126" t="s">
        <v>96</v>
      </c>
      <c r="B106" s="127"/>
      <c r="C106" s="128"/>
      <c r="D106" s="83" t="s">
        <v>89</v>
      </c>
      <c r="E106" s="66"/>
      <c r="F106" s="67">
        <f>F107</f>
        <v>30000</v>
      </c>
      <c r="G106" s="67">
        <f t="shared" ref="G106:I107" si="12">G107</f>
        <v>30000</v>
      </c>
      <c r="H106" s="67">
        <f t="shared" si="12"/>
        <v>30000</v>
      </c>
      <c r="I106" s="67">
        <f t="shared" si="12"/>
        <v>30000</v>
      </c>
    </row>
    <row r="107" spans="1:9" ht="25.5" x14ac:dyDescent="0.25">
      <c r="A107" s="120">
        <v>4</v>
      </c>
      <c r="B107" s="121"/>
      <c r="C107" s="122"/>
      <c r="D107" s="84" t="s">
        <v>12</v>
      </c>
      <c r="E107" s="66"/>
      <c r="F107" s="67">
        <f>F108</f>
        <v>30000</v>
      </c>
      <c r="G107" s="67">
        <f t="shared" si="12"/>
        <v>30000</v>
      </c>
      <c r="H107" s="67">
        <f t="shared" si="12"/>
        <v>30000</v>
      </c>
      <c r="I107" s="67">
        <f t="shared" si="12"/>
        <v>30000</v>
      </c>
    </row>
    <row r="108" spans="1:9" ht="25.5" x14ac:dyDescent="0.25">
      <c r="A108" s="117">
        <v>45</v>
      </c>
      <c r="B108" s="118"/>
      <c r="C108" s="119"/>
      <c r="D108" s="84" t="s">
        <v>110</v>
      </c>
      <c r="E108" s="66"/>
      <c r="F108" s="67">
        <v>30000</v>
      </c>
      <c r="G108" s="67">
        <v>30000</v>
      </c>
      <c r="H108" s="67">
        <v>30000</v>
      </c>
      <c r="I108" s="67">
        <v>30000</v>
      </c>
    </row>
    <row r="109" spans="1:9" x14ac:dyDescent="0.25">
      <c r="A109" s="117"/>
      <c r="B109" s="118"/>
      <c r="C109" s="119"/>
      <c r="D109" s="84"/>
      <c r="E109" s="66"/>
      <c r="F109" s="67"/>
      <c r="G109" s="67"/>
      <c r="H109" s="67"/>
      <c r="I109" s="67"/>
    </row>
    <row r="110" spans="1:9" ht="25.5" x14ac:dyDescent="0.25">
      <c r="A110" s="126" t="s">
        <v>111</v>
      </c>
      <c r="B110" s="127"/>
      <c r="C110" s="128"/>
      <c r="D110" s="83" t="s">
        <v>77</v>
      </c>
      <c r="E110" s="66"/>
      <c r="F110" s="67">
        <f>F111</f>
        <v>50000</v>
      </c>
      <c r="G110" s="67">
        <f t="shared" ref="G110:I111" si="13">G111</f>
        <v>50000</v>
      </c>
      <c r="H110" s="67">
        <f t="shared" si="13"/>
        <v>50000</v>
      </c>
      <c r="I110" s="67">
        <f t="shared" si="13"/>
        <v>50000</v>
      </c>
    </row>
    <row r="111" spans="1:9" ht="25.5" x14ac:dyDescent="0.25">
      <c r="A111" s="120">
        <v>4</v>
      </c>
      <c r="B111" s="121"/>
      <c r="C111" s="122"/>
      <c r="D111" s="84" t="s">
        <v>12</v>
      </c>
      <c r="E111" s="66"/>
      <c r="F111" s="67">
        <f>F112</f>
        <v>50000</v>
      </c>
      <c r="G111" s="67">
        <f t="shared" si="13"/>
        <v>50000</v>
      </c>
      <c r="H111" s="67">
        <f t="shared" si="13"/>
        <v>50000</v>
      </c>
      <c r="I111" s="67">
        <f t="shared" si="13"/>
        <v>50000</v>
      </c>
    </row>
    <row r="112" spans="1:9" ht="25.5" x14ac:dyDescent="0.25">
      <c r="A112" s="117">
        <v>45</v>
      </c>
      <c r="B112" s="118"/>
      <c r="C112" s="119"/>
      <c r="D112" s="84" t="s">
        <v>110</v>
      </c>
      <c r="E112" s="66"/>
      <c r="F112" s="67">
        <v>50000</v>
      </c>
      <c r="G112" s="67">
        <v>50000</v>
      </c>
      <c r="H112" s="67">
        <v>50000</v>
      </c>
      <c r="I112" s="67">
        <v>50000</v>
      </c>
    </row>
    <row r="113" spans="1:9" ht="51" x14ac:dyDescent="0.25">
      <c r="A113" s="123" t="s">
        <v>84</v>
      </c>
      <c r="B113" s="124"/>
      <c r="C113" s="125"/>
      <c r="D113" s="82" t="s">
        <v>112</v>
      </c>
      <c r="E113" s="66"/>
      <c r="F113" s="67">
        <f>F114+F125+F133+F140+F145+F168+F182+F188+F213+F221+F229+F241</f>
        <v>7232668</v>
      </c>
      <c r="G113" s="67">
        <f>G114+G125+G133+G140+G145+G168+G182+G188+G213+G221+G229+G241</f>
        <v>4664650</v>
      </c>
      <c r="H113" s="67">
        <f>H114+H125+H133+H140+H145+H168+H182+H188+H213+H221+H229+H241</f>
        <v>4664650</v>
      </c>
      <c r="I113" s="67" t="e">
        <f>I114+I125+I133+I140+I145+I167+I181+I187+I212+#REF!+I228+#REF!</f>
        <v>#REF!</v>
      </c>
    </row>
    <row r="114" spans="1:9" x14ac:dyDescent="0.25">
      <c r="A114" s="123" t="s">
        <v>74</v>
      </c>
      <c r="B114" s="124"/>
      <c r="C114" s="125"/>
      <c r="D114" s="82" t="s">
        <v>75</v>
      </c>
      <c r="E114" s="66"/>
      <c r="F114" s="68">
        <f>F115+F121</f>
        <v>6500</v>
      </c>
      <c r="G114" s="68">
        <f>G115+G121</f>
        <v>10000</v>
      </c>
      <c r="H114" s="68">
        <f>H115+H121</f>
        <v>10000</v>
      </c>
      <c r="I114" s="68">
        <f>I115+I121</f>
        <v>37000</v>
      </c>
    </row>
    <row r="115" spans="1:9" x14ac:dyDescent="0.25">
      <c r="A115" s="126" t="s">
        <v>113</v>
      </c>
      <c r="B115" s="127"/>
      <c r="C115" s="128"/>
      <c r="D115" s="83" t="s">
        <v>114</v>
      </c>
      <c r="E115" s="66"/>
      <c r="F115" s="67">
        <f>F116+F118</f>
        <v>2000</v>
      </c>
      <c r="G115" s="67">
        <f>G116+G118</f>
        <v>5000</v>
      </c>
      <c r="H115" s="67">
        <f>H116+H118</f>
        <v>5000</v>
      </c>
      <c r="I115" s="67">
        <f>I116+I118</f>
        <v>32000</v>
      </c>
    </row>
    <row r="116" spans="1:9" x14ac:dyDescent="0.25">
      <c r="A116" s="120">
        <v>3</v>
      </c>
      <c r="B116" s="121"/>
      <c r="C116" s="122"/>
      <c r="D116" s="84" t="s">
        <v>10</v>
      </c>
      <c r="E116" s="66"/>
      <c r="F116" s="67">
        <f>F117</f>
        <v>750</v>
      </c>
      <c r="G116" s="67">
        <f t="shared" ref="G116:I116" si="14">G117</f>
        <v>2000</v>
      </c>
      <c r="H116" s="67">
        <f t="shared" si="14"/>
        <v>2000</v>
      </c>
      <c r="I116" s="67">
        <f t="shared" si="14"/>
        <v>2000</v>
      </c>
    </row>
    <row r="117" spans="1:9" x14ac:dyDescent="0.25">
      <c r="A117" s="117">
        <v>32</v>
      </c>
      <c r="B117" s="118"/>
      <c r="C117" s="119"/>
      <c r="D117" s="84" t="s">
        <v>22</v>
      </c>
      <c r="E117" s="66"/>
      <c r="F117" s="67">
        <v>750</v>
      </c>
      <c r="G117" s="67">
        <v>2000</v>
      </c>
      <c r="H117" s="67">
        <v>2000</v>
      </c>
      <c r="I117" s="67">
        <v>2000</v>
      </c>
    </row>
    <row r="118" spans="1:9" ht="25.5" x14ac:dyDescent="0.25">
      <c r="A118" s="77">
        <v>4</v>
      </c>
      <c r="B118" s="78"/>
      <c r="C118" s="79"/>
      <c r="D118" s="84" t="s">
        <v>12</v>
      </c>
      <c r="E118" s="66"/>
      <c r="F118" s="67">
        <f>F119</f>
        <v>1250</v>
      </c>
      <c r="G118" s="67">
        <f t="shared" ref="G118:I118" si="15">G119</f>
        <v>3000</v>
      </c>
      <c r="H118" s="67">
        <f t="shared" si="15"/>
        <v>3000</v>
      </c>
      <c r="I118" s="67">
        <f t="shared" si="15"/>
        <v>30000</v>
      </c>
    </row>
    <row r="119" spans="1:9" ht="38.25" x14ac:dyDescent="0.25">
      <c r="A119" s="77">
        <v>42</v>
      </c>
      <c r="B119" s="78"/>
      <c r="C119" s="79"/>
      <c r="D119" s="84" t="s">
        <v>31</v>
      </c>
      <c r="E119" s="66"/>
      <c r="F119" s="67">
        <v>1250</v>
      </c>
      <c r="G119" s="67">
        <v>3000</v>
      </c>
      <c r="H119" s="67">
        <v>3000</v>
      </c>
      <c r="I119" s="67">
        <v>30000</v>
      </c>
    </row>
    <row r="120" spans="1:9" x14ac:dyDescent="0.25">
      <c r="A120" s="77"/>
      <c r="B120" s="78"/>
      <c r="C120" s="79"/>
      <c r="D120" s="84"/>
      <c r="E120" s="66"/>
      <c r="F120" s="67"/>
      <c r="G120" s="67"/>
      <c r="H120" s="67"/>
      <c r="I120" s="67"/>
    </row>
    <row r="121" spans="1:9" x14ac:dyDescent="0.25">
      <c r="A121" s="126" t="s">
        <v>115</v>
      </c>
      <c r="B121" s="127"/>
      <c r="C121" s="128"/>
      <c r="D121" s="83" t="s">
        <v>116</v>
      </c>
      <c r="E121" s="66"/>
      <c r="F121" s="67">
        <v>4500</v>
      </c>
      <c r="G121" s="67">
        <v>5000</v>
      </c>
      <c r="H121" s="67">
        <v>5000</v>
      </c>
      <c r="I121" s="67">
        <v>5000</v>
      </c>
    </row>
    <row r="122" spans="1:9" x14ac:dyDescent="0.25">
      <c r="A122" s="120">
        <v>3</v>
      </c>
      <c r="B122" s="121"/>
      <c r="C122" s="122"/>
      <c r="D122" s="84" t="s">
        <v>10</v>
      </c>
      <c r="E122" s="66"/>
      <c r="F122" s="67">
        <f>F123</f>
        <v>45000</v>
      </c>
      <c r="G122" s="67">
        <f t="shared" ref="G122:I122" si="16">G123</f>
        <v>5000</v>
      </c>
      <c r="H122" s="67">
        <f t="shared" si="16"/>
        <v>5000</v>
      </c>
      <c r="I122" s="67">
        <f t="shared" si="16"/>
        <v>5000</v>
      </c>
    </row>
    <row r="123" spans="1:9" x14ac:dyDescent="0.25">
      <c r="A123" s="117">
        <v>32</v>
      </c>
      <c r="B123" s="118"/>
      <c r="C123" s="119"/>
      <c r="D123" s="84" t="s">
        <v>22</v>
      </c>
      <c r="E123" s="66"/>
      <c r="F123" s="67">
        <v>45000</v>
      </c>
      <c r="G123" s="67">
        <v>5000</v>
      </c>
      <c r="H123" s="67">
        <v>5000</v>
      </c>
      <c r="I123" s="67">
        <v>5000</v>
      </c>
    </row>
    <row r="124" spans="1:9" x14ac:dyDescent="0.25">
      <c r="A124" s="77"/>
      <c r="B124" s="78"/>
      <c r="C124" s="79"/>
      <c r="D124" s="84"/>
      <c r="E124" s="66"/>
      <c r="F124" s="67"/>
      <c r="G124" s="67"/>
      <c r="H124" s="67"/>
      <c r="I124" s="67"/>
    </row>
    <row r="125" spans="1:9" ht="25.5" x14ac:dyDescent="0.25">
      <c r="A125" s="123" t="s">
        <v>79</v>
      </c>
      <c r="B125" s="124"/>
      <c r="C125" s="125"/>
      <c r="D125" s="82" t="s">
        <v>117</v>
      </c>
      <c r="E125" s="66">
        <f>E126</f>
        <v>1781365.01</v>
      </c>
      <c r="F125" s="67">
        <f>F126</f>
        <v>2050000</v>
      </c>
      <c r="G125" s="67">
        <f t="shared" ref="G125:I126" si="17">G126</f>
        <v>2349000</v>
      </c>
      <c r="H125" s="67">
        <f t="shared" si="17"/>
        <v>2349000</v>
      </c>
      <c r="I125" s="67">
        <f t="shared" si="17"/>
        <v>2349000</v>
      </c>
    </row>
    <row r="126" spans="1:9" x14ac:dyDescent="0.25">
      <c r="A126" s="126" t="s">
        <v>118</v>
      </c>
      <c r="B126" s="127"/>
      <c r="C126" s="128"/>
      <c r="D126" s="83" t="s">
        <v>119</v>
      </c>
      <c r="E126" s="66">
        <f>E127</f>
        <v>1781365.01</v>
      </c>
      <c r="F126" s="67">
        <f>F127</f>
        <v>2050000</v>
      </c>
      <c r="G126" s="67">
        <f t="shared" si="17"/>
        <v>2349000</v>
      </c>
      <c r="H126" s="67">
        <f t="shared" si="17"/>
        <v>2349000</v>
      </c>
      <c r="I126" s="67">
        <f t="shared" si="17"/>
        <v>2349000</v>
      </c>
    </row>
    <row r="127" spans="1:9" x14ac:dyDescent="0.25">
      <c r="A127" s="120">
        <v>3</v>
      </c>
      <c r="B127" s="121"/>
      <c r="C127" s="122"/>
      <c r="D127" s="84" t="s">
        <v>10</v>
      </c>
      <c r="E127" s="66">
        <f>E128+E130</f>
        <v>1781365.01</v>
      </c>
      <c r="F127" s="67">
        <f>F128+F130</f>
        <v>2050000</v>
      </c>
      <c r="G127" s="67">
        <f>G128+G130</f>
        <v>2349000</v>
      </c>
      <c r="H127" s="67">
        <f>H128+H130</f>
        <v>2349000</v>
      </c>
      <c r="I127" s="67">
        <f>I128+I130</f>
        <v>2349000</v>
      </c>
    </row>
    <row r="128" spans="1:9" x14ac:dyDescent="0.25">
      <c r="A128" s="117">
        <v>31</v>
      </c>
      <c r="B128" s="118"/>
      <c r="C128" s="119"/>
      <c r="D128" s="84" t="s">
        <v>11</v>
      </c>
      <c r="E128" s="66">
        <v>1721656.54</v>
      </c>
      <c r="F128" s="67">
        <v>2000000</v>
      </c>
      <c r="G128" s="67">
        <v>2289000</v>
      </c>
      <c r="H128" s="67">
        <v>2289000</v>
      </c>
      <c r="I128" s="67">
        <v>2289000</v>
      </c>
    </row>
    <row r="129" spans="1:9" x14ac:dyDescent="0.25">
      <c r="A129" s="77"/>
      <c r="B129" s="78"/>
      <c r="C129" s="79"/>
      <c r="D129" s="84"/>
      <c r="E129" s="66"/>
      <c r="F129" s="67"/>
      <c r="G129" s="67"/>
      <c r="H129" s="67"/>
      <c r="I129" s="67"/>
    </row>
    <row r="130" spans="1:9" x14ac:dyDescent="0.25">
      <c r="A130" s="117">
        <v>32</v>
      </c>
      <c r="B130" s="118"/>
      <c r="C130" s="119"/>
      <c r="D130" s="84" t="s">
        <v>22</v>
      </c>
      <c r="E130" s="66">
        <v>59708.47</v>
      </c>
      <c r="F130" s="67">
        <v>50000</v>
      </c>
      <c r="G130" s="67">
        <v>60000</v>
      </c>
      <c r="H130" s="67">
        <v>60000</v>
      </c>
      <c r="I130" s="67">
        <v>60000</v>
      </c>
    </row>
    <row r="131" spans="1:9" x14ac:dyDescent="0.25">
      <c r="A131" s="77"/>
      <c r="B131" s="78"/>
      <c r="C131" s="79"/>
      <c r="D131" s="84"/>
      <c r="E131" s="66"/>
      <c r="F131" s="67"/>
      <c r="G131" s="67"/>
      <c r="H131" s="67"/>
      <c r="I131" s="67"/>
    </row>
    <row r="132" spans="1:9" x14ac:dyDescent="0.25">
      <c r="A132" s="77"/>
      <c r="B132" s="78"/>
      <c r="C132" s="79"/>
      <c r="D132" s="84"/>
      <c r="E132" s="66"/>
      <c r="F132" s="67"/>
      <c r="G132" s="67"/>
      <c r="H132" s="67"/>
      <c r="I132" s="67"/>
    </row>
    <row r="133" spans="1:9" ht="25.5" x14ac:dyDescent="0.25">
      <c r="A133" s="123" t="s">
        <v>120</v>
      </c>
      <c r="B133" s="124"/>
      <c r="C133" s="125"/>
      <c r="D133" s="82" t="s">
        <v>121</v>
      </c>
      <c r="E133" s="66"/>
      <c r="F133" s="67">
        <f>F134</f>
        <v>350</v>
      </c>
      <c r="G133" s="67">
        <f t="shared" ref="G133:I134" si="18">G134</f>
        <v>350</v>
      </c>
      <c r="H133" s="67">
        <f t="shared" si="18"/>
        <v>350</v>
      </c>
      <c r="I133" s="67">
        <f t="shared" si="18"/>
        <v>350</v>
      </c>
    </row>
    <row r="134" spans="1:9" x14ac:dyDescent="0.25">
      <c r="A134" s="126" t="s">
        <v>118</v>
      </c>
      <c r="B134" s="127"/>
      <c r="C134" s="128"/>
      <c r="D134" s="83" t="s">
        <v>119</v>
      </c>
      <c r="E134" s="66"/>
      <c r="F134" s="67">
        <f>F135</f>
        <v>350</v>
      </c>
      <c r="G134" s="67">
        <f t="shared" si="18"/>
        <v>350</v>
      </c>
      <c r="H134" s="67">
        <f t="shared" si="18"/>
        <v>350</v>
      </c>
      <c r="I134" s="67">
        <f t="shared" si="18"/>
        <v>350</v>
      </c>
    </row>
    <row r="135" spans="1:9" x14ac:dyDescent="0.25">
      <c r="A135" s="120">
        <v>3</v>
      </c>
      <c r="B135" s="121"/>
      <c r="C135" s="122"/>
      <c r="D135" s="84" t="s">
        <v>10</v>
      </c>
      <c r="E135" s="66"/>
      <c r="F135" s="67">
        <f>F136+F137</f>
        <v>350</v>
      </c>
      <c r="G135" s="67">
        <f t="shared" ref="G135:I135" si="19">G136+G137</f>
        <v>350</v>
      </c>
      <c r="H135" s="67">
        <f t="shared" si="19"/>
        <v>350</v>
      </c>
      <c r="I135" s="67">
        <f t="shared" si="19"/>
        <v>350</v>
      </c>
    </row>
    <row r="136" spans="1:9" x14ac:dyDescent="0.25">
      <c r="A136" s="117">
        <v>31</v>
      </c>
      <c r="B136" s="118"/>
      <c r="C136" s="119"/>
      <c r="D136" s="84" t="s">
        <v>11</v>
      </c>
      <c r="E136" s="66"/>
      <c r="F136" s="67"/>
      <c r="G136" s="67"/>
      <c r="H136" s="67"/>
      <c r="I136" s="67"/>
    </row>
    <row r="137" spans="1:9" x14ac:dyDescent="0.25">
      <c r="A137" s="117">
        <v>32</v>
      </c>
      <c r="B137" s="118"/>
      <c r="C137" s="119"/>
      <c r="D137" s="84" t="s">
        <v>22</v>
      </c>
      <c r="E137" s="66"/>
      <c r="F137" s="67">
        <v>350</v>
      </c>
      <c r="G137" s="67">
        <v>350</v>
      </c>
      <c r="H137" s="67">
        <v>350</v>
      </c>
      <c r="I137" s="67">
        <v>350</v>
      </c>
    </row>
    <row r="138" spans="1:9" x14ac:dyDescent="0.25">
      <c r="A138" s="77"/>
      <c r="B138" s="78"/>
      <c r="C138" s="79"/>
      <c r="D138" s="84"/>
      <c r="E138" s="66"/>
      <c r="F138" s="67"/>
      <c r="G138" s="67"/>
      <c r="H138" s="67"/>
      <c r="I138" s="67"/>
    </row>
    <row r="139" spans="1:9" x14ac:dyDescent="0.25">
      <c r="A139" s="77"/>
      <c r="B139" s="78"/>
      <c r="C139" s="79"/>
      <c r="D139" s="84"/>
      <c r="E139" s="66"/>
      <c r="F139" s="67"/>
      <c r="G139" s="67"/>
      <c r="H139" s="67"/>
      <c r="I139" s="67"/>
    </row>
    <row r="140" spans="1:9" x14ac:dyDescent="0.25">
      <c r="A140" s="123" t="s">
        <v>94</v>
      </c>
      <c r="B140" s="124"/>
      <c r="C140" s="125"/>
      <c r="D140" s="82" t="s">
        <v>122</v>
      </c>
      <c r="E140" s="66"/>
      <c r="F140" s="67">
        <f>F141</f>
        <v>3500</v>
      </c>
      <c r="G140" s="67">
        <f t="shared" ref="G140:I142" si="20">G141</f>
        <v>3500</v>
      </c>
      <c r="H140" s="67">
        <f t="shared" si="20"/>
        <v>3500</v>
      </c>
      <c r="I140" s="67">
        <f t="shared" si="20"/>
        <v>3500</v>
      </c>
    </row>
    <row r="141" spans="1:9" x14ac:dyDescent="0.25">
      <c r="A141" s="126" t="s">
        <v>118</v>
      </c>
      <c r="B141" s="127"/>
      <c r="C141" s="128"/>
      <c r="D141" s="83" t="s">
        <v>119</v>
      </c>
      <c r="E141" s="66"/>
      <c r="F141" s="67">
        <f>F142</f>
        <v>3500</v>
      </c>
      <c r="G141" s="67">
        <f t="shared" si="20"/>
        <v>3500</v>
      </c>
      <c r="H141" s="67">
        <f t="shared" si="20"/>
        <v>3500</v>
      </c>
      <c r="I141" s="67">
        <f t="shared" si="20"/>
        <v>3500</v>
      </c>
    </row>
    <row r="142" spans="1:9" x14ac:dyDescent="0.25">
      <c r="A142" s="120">
        <v>3</v>
      </c>
      <c r="B142" s="121"/>
      <c r="C142" s="122"/>
      <c r="D142" s="84" t="s">
        <v>10</v>
      </c>
      <c r="E142" s="66"/>
      <c r="F142" s="67">
        <f>F143</f>
        <v>3500</v>
      </c>
      <c r="G142" s="67">
        <f t="shared" si="20"/>
        <v>3500</v>
      </c>
      <c r="H142" s="67">
        <f t="shared" si="20"/>
        <v>3500</v>
      </c>
      <c r="I142" s="67">
        <f t="shared" si="20"/>
        <v>3500</v>
      </c>
    </row>
    <row r="143" spans="1:9" x14ac:dyDescent="0.25">
      <c r="A143" s="117">
        <v>32</v>
      </c>
      <c r="B143" s="118"/>
      <c r="C143" s="119"/>
      <c r="D143" s="84" t="s">
        <v>22</v>
      </c>
      <c r="E143" s="66"/>
      <c r="F143" s="67">
        <v>3500</v>
      </c>
      <c r="G143" s="67">
        <v>3500</v>
      </c>
      <c r="H143" s="67">
        <v>3500</v>
      </c>
      <c r="I143" s="67">
        <v>3500</v>
      </c>
    </row>
    <row r="144" spans="1:9" x14ac:dyDescent="0.25">
      <c r="A144" s="80"/>
      <c r="B144" s="81"/>
      <c r="C144" s="82"/>
      <c r="D144" s="82"/>
      <c r="E144" s="66"/>
      <c r="F144" s="67"/>
      <c r="G144" s="67"/>
      <c r="H144" s="67"/>
      <c r="I144" s="67"/>
    </row>
    <row r="145" spans="1:9" x14ac:dyDescent="0.25">
      <c r="A145" s="123" t="s">
        <v>97</v>
      </c>
      <c r="B145" s="124"/>
      <c r="C145" s="125"/>
      <c r="D145" s="82" t="s">
        <v>123</v>
      </c>
      <c r="E145" s="66">
        <f>E150</f>
        <v>91872.73</v>
      </c>
      <c r="F145" s="67">
        <f>F150+F156</f>
        <v>100000</v>
      </c>
      <c r="G145" s="67">
        <f>G150+G156</f>
        <v>305000</v>
      </c>
      <c r="H145" s="67">
        <f>H150+H156</f>
        <v>305000</v>
      </c>
      <c r="I145" s="67">
        <f>I150+I156</f>
        <v>305000</v>
      </c>
    </row>
    <row r="146" spans="1:9" ht="38.25" x14ac:dyDescent="0.25">
      <c r="A146" s="126" t="s">
        <v>124</v>
      </c>
      <c r="B146" s="127"/>
      <c r="C146" s="128"/>
      <c r="D146" s="83" t="s">
        <v>125</v>
      </c>
      <c r="E146" s="66"/>
      <c r="F146" s="67"/>
      <c r="G146" s="67"/>
      <c r="H146" s="67"/>
      <c r="I146" s="67"/>
    </row>
    <row r="147" spans="1:9" x14ac:dyDescent="0.25">
      <c r="A147" s="120">
        <v>3</v>
      </c>
      <c r="B147" s="121"/>
      <c r="C147" s="122"/>
      <c r="D147" s="84" t="s">
        <v>10</v>
      </c>
      <c r="E147" s="66"/>
      <c r="F147" s="67"/>
      <c r="G147" s="67"/>
      <c r="H147" s="67"/>
      <c r="I147" s="67"/>
    </row>
    <row r="148" spans="1:9" x14ac:dyDescent="0.25">
      <c r="A148" s="117">
        <v>32</v>
      </c>
      <c r="B148" s="118"/>
      <c r="C148" s="119"/>
      <c r="D148" s="83" t="s">
        <v>22</v>
      </c>
      <c r="E148" s="66"/>
      <c r="F148" s="67"/>
      <c r="G148" s="67"/>
      <c r="H148" s="67"/>
      <c r="I148" s="67"/>
    </row>
    <row r="149" spans="1:9" x14ac:dyDescent="0.25">
      <c r="A149" s="77"/>
      <c r="B149" s="78"/>
      <c r="C149" s="79"/>
      <c r="D149" s="83"/>
      <c r="E149" s="66"/>
      <c r="F149" s="67"/>
      <c r="G149" s="67"/>
      <c r="H149" s="67"/>
      <c r="I149" s="67"/>
    </row>
    <row r="150" spans="1:9" ht="25.5" x14ac:dyDescent="0.25">
      <c r="A150" s="126" t="s">
        <v>126</v>
      </c>
      <c r="B150" s="127"/>
      <c r="C150" s="128"/>
      <c r="D150" s="83" t="s">
        <v>127</v>
      </c>
      <c r="E150" s="66">
        <f>E151</f>
        <v>91872.73</v>
      </c>
      <c r="F150" s="67">
        <f>F151</f>
        <v>90000</v>
      </c>
      <c r="G150" s="67">
        <f t="shared" ref="G150:I151" si="21">G151</f>
        <v>5000</v>
      </c>
      <c r="H150" s="67">
        <f t="shared" si="21"/>
        <v>5000</v>
      </c>
      <c r="I150" s="67">
        <f t="shared" si="21"/>
        <v>5000</v>
      </c>
    </row>
    <row r="151" spans="1:9" x14ac:dyDescent="0.25">
      <c r="A151" s="120">
        <v>3</v>
      </c>
      <c r="B151" s="121"/>
      <c r="C151" s="122"/>
      <c r="D151" s="84" t="s">
        <v>10</v>
      </c>
      <c r="E151" s="66">
        <f>E152</f>
        <v>91872.73</v>
      </c>
      <c r="F151" s="67">
        <f>F152</f>
        <v>90000</v>
      </c>
      <c r="G151" s="67">
        <f t="shared" si="21"/>
        <v>5000</v>
      </c>
      <c r="H151" s="67">
        <f t="shared" si="21"/>
        <v>5000</v>
      </c>
      <c r="I151" s="67">
        <f t="shared" si="21"/>
        <v>5000</v>
      </c>
    </row>
    <row r="152" spans="1:9" x14ac:dyDescent="0.25">
      <c r="A152" s="117">
        <v>32</v>
      </c>
      <c r="B152" s="118"/>
      <c r="C152" s="119"/>
      <c r="D152" s="84" t="s">
        <v>22</v>
      </c>
      <c r="E152" s="66">
        <v>91872.73</v>
      </c>
      <c r="F152" s="67">
        <v>90000</v>
      </c>
      <c r="G152" s="67">
        <v>5000</v>
      </c>
      <c r="H152" s="67">
        <v>5000</v>
      </c>
      <c r="I152" s="67">
        <v>5000</v>
      </c>
    </row>
    <row r="153" spans="1:9" x14ac:dyDescent="0.25">
      <c r="A153" s="77"/>
      <c r="B153" s="78"/>
      <c r="C153" s="79"/>
      <c r="D153" s="84"/>
      <c r="E153" s="66"/>
      <c r="F153" s="67"/>
      <c r="G153" s="67"/>
      <c r="H153" s="67"/>
      <c r="I153" s="67"/>
    </row>
    <row r="154" spans="1:9" x14ac:dyDescent="0.25">
      <c r="A154" s="77"/>
      <c r="B154" s="78"/>
      <c r="C154" s="79"/>
      <c r="D154" s="84"/>
      <c r="E154" s="66"/>
      <c r="F154" s="67"/>
      <c r="G154" s="67"/>
      <c r="H154" s="67"/>
      <c r="I154" s="67"/>
    </row>
    <row r="155" spans="1:9" x14ac:dyDescent="0.25">
      <c r="A155" s="77"/>
      <c r="B155" s="78"/>
      <c r="C155" s="79"/>
      <c r="D155" s="84"/>
      <c r="E155" s="66"/>
      <c r="F155" s="67"/>
      <c r="G155" s="67"/>
      <c r="H155" s="67"/>
      <c r="I155" s="67"/>
    </row>
    <row r="156" spans="1:9" x14ac:dyDescent="0.25">
      <c r="A156" s="126" t="s">
        <v>118</v>
      </c>
      <c r="B156" s="127"/>
      <c r="C156" s="128"/>
      <c r="D156" s="83" t="s">
        <v>128</v>
      </c>
      <c r="E156" s="66"/>
      <c r="F156" s="67">
        <f>F157</f>
        <v>10000</v>
      </c>
      <c r="G156" s="67">
        <f t="shared" ref="G156:I157" si="22">G157</f>
        <v>300000</v>
      </c>
      <c r="H156" s="67">
        <f t="shared" si="22"/>
        <v>300000</v>
      </c>
      <c r="I156" s="67">
        <f t="shared" si="22"/>
        <v>300000</v>
      </c>
    </row>
    <row r="157" spans="1:9" x14ac:dyDescent="0.25">
      <c r="A157" s="120">
        <v>3</v>
      </c>
      <c r="B157" s="121"/>
      <c r="C157" s="122"/>
      <c r="D157" s="84" t="s">
        <v>10</v>
      </c>
      <c r="E157" s="66"/>
      <c r="F157" s="67">
        <f>F158</f>
        <v>10000</v>
      </c>
      <c r="G157" s="67">
        <f t="shared" si="22"/>
        <v>300000</v>
      </c>
      <c r="H157" s="67">
        <f t="shared" si="22"/>
        <v>300000</v>
      </c>
      <c r="I157" s="67">
        <f t="shared" si="22"/>
        <v>300000</v>
      </c>
    </row>
    <row r="158" spans="1:9" x14ac:dyDescent="0.25">
      <c r="A158" s="117">
        <v>32</v>
      </c>
      <c r="B158" s="118"/>
      <c r="C158" s="119"/>
      <c r="D158" s="84" t="s">
        <v>22</v>
      </c>
      <c r="E158" s="66"/>
      <c r="F158" s="67">
        <v>10000</v>
      </c>
      <c r="G158" s="67">
        <v>300000</v>
      </c>
      <c r="H158" s="67">
        <v>300000</v>
      </c>
      <c r="I158" s="67">
        <v>300000</v>
      </c>
    </row>
    <row r="159" spans="1:9" x14ac:dyDescent="0.25">
      <c r="A159" s="77"/>
      <c r="B159" s="78"/>
      <c r="C159" s="79"/>
      <c r="D159" s="84"/>
      <c r="E159" s="66"/>
      <c r="F159" s="67"/>
      <c r="G159" s="67"/>
      <c r="H159" s="67"/>
      <c r="I159" s="67">
        <f t="shared" ref="G159:I160" si="23">I160</f>
        <v>0</v>
      </c>
    </row>
    <row r="160" spans="1:9" ht="25.5" x14ac:dyDescent="0.25">
      <c r="A160" s="77">
        <v>4</v>
      </c>
      <c r="B160" s="78"/>
      <c r="C160" s="79"/>
      <c r="D160" s="84" t="s">
        <v>12</v>
      </c>
      <c r="E160" s="66"/>
      <c r="F160" s="67">
        <f>F161</f>
        <v>664</v>
      </c>
      <c r="G160" s="67">
        <f t="shared" si="23"/>
        <v>0</v>
      </c>
      <c r="H160" s="67">
        <f t="shared" si="23"/>
        <v>0</v>
      </c>
      <c r="I160" s="67">
        <f t="shared" si="23"/>
        <v>0</v>
      </c>
    </row>
    <row r="161" spans="1:9" ht="38.25" x14ac:dyDescent="0.25">
      <c r="A161" s="77">
        <v>42</v>
      </c>
      <c r="B161" s="78"/>
      <c r="C161" s="79"/>
      <c r="D161" s="84" t="s">
        <v>31</v>
      </c>
      <c r="E161" s="66"/>
      <c r="F161" s="67">
        <v>664</v>
      </c>
      <c r="G161" s="67">
        <v>0</v>
      </c>
      <c r="H161" s="67">
        <v>0</v>
      </c>
      <c r="I161" s="67">
        <v>0</v>
      </c>
    </row>
    <row r="162" spans="1:9" x14ac:dyDescent="0.25">
      <c r="A162" s="77"/>
      <c r="B162" s="78"/>
      <c r="C162" s="79"/>
      <c r="D162" s="84"/>
      <c r="E162" s="66"/>
      <c r="F162" s="67"/>
      <c r="G162" s="67"/>
      <c r="H162" s="67"/>
      <c r="I162" s="67"/>
    </row>
    <row r="163" spans="1:9" x14ac:dyDescent="0.25">
      <c r="A163" s="126" t="s">
        <v>115</v>
      </c>
      <c r="B163" s="127"/>
      <c r="C163" s="128"/>
      <c r="D163" s="83" t="s">
        <v>116</v>
      </c>
      <c r="E163" s="66"/>
      <c r="F163" s="67"/>
      <c r="G163" s="67"/>
      <c r="H163" s="67"/>
      <c r="I163" s="67"/>
    </row>
    <row r="164" spans="1:9" x14ac:dyDescent="0.25">
      <c r="A164" s="120">
        <v>3</v>
      </c>
      <c r="B164" s="121"/>
      <c r="C164" s="122"/>
      <c r="D164" s="84" t="s">
        <v>10</v>
      </c>
      <c r="E164" s="66"/>
      <c r="F164" s="67"/>
      <c r="G164" s="67"/>
      <c r="H164" s="67"/>
      <c r="I164" s="67"/>
    </row>
    <row r="165" spans="1:9" x14ac:dyDescent="0.25">
      <c r="A165" s="117">
        <v>31</v>
      </c>
      <c r="B165" s="118"/>
      <c r="C165" s="119"/>
      <c r="D165" s="84" t="s">
        <v>11</v>
      </c>
      <c r="E165" s="66"/>
      <c r="F165" s="67"/>
      <c r="G165" s="67"/>
      <c r="H165" s="67"/>
      <c r="I165" s="67"/>
    </row>
    <row r="166" spans="1:9" x14ac:dyDescent="0.25">
      <c r="A166" s="117">
        <v>32</v>
      </c>
      <c r="B166" s="118"/>
      <c r="C166" s="119"/>
      <c r="D166" s="84" t="s">
        <v>22</v>
      </c>
      <c r="E166" s="66"/>
      <c r="F166" s="67"/>
      <c r="G166" s="67"/>
      <c r="H166" s="67"/>
      <c r="I166" s="67"/>
    </row>
    <row r="167" spans="1:9" x14ac:dyDescent="0.25">
      <c r="A167" s="77"/>
      <c r="B167" s="81"/>
      <c r="C167" s="82"/>
      <c r="D167" s="82"/>
      <c r="E167" s="66"/>
      <c r="F167" s="67"/>
      <c r="G167" s="67"/>
      <c r="H167" s="67"/>
      <c r="I167" s="67"/>
    </row>
    <row r="168" spans="1:9" x14ac:dyDescent="0.25">
      <c r="A168" s="123" t="s">
        <v>129</v>
      </c>
      <c r="B168" s="124"/>
      <c r="C168" s="125"/>
      <c r="D168" s="82" t="s">
        <v>130</v>
      </c>
      <c r="E168" s="66">
        <f>E169+E172</f>
        <v>107689.05</v>
      </c>
      <c r="F168" s="67">
        <f>F169+F172</f>
        <v>177818</v>
      </c>
      <c r="G168" s="67">
        <f>G169+G172</f>
        <v>275900</v>
      </c>
      <c r="H168" s="67">
        <f>H169+H172</f>
        <v>275900</v>
      </c>
      <c r="I168" s="67">
        <v>2759000</v>
      </c>
    </row>
    <row r="169" spans="1:9" ht="25.5" x14ac:dyDescent="0.25">
      <c r="A169" s="126" t="s">
        <v>126</v>
      </c>
      <c r="B169" s="127"/>
      <c r="C169" s="128"/>
      <c r="D169" s="83" t="s">
        <v>131</v>
      </c>
      <c r="E169" s="66">
        <f>E170</f>
        <v>6035.83</v>
      </c>
      <c r="F169" s="67">
        <f>F170</f>
        <v>2818</v>
      </c>
      <c r="G169" s="67">
        <f t="shared" ref="G169:I170" si="24">G170</f>
        <v>100000</v>
      </c>
      <c r="H169" s="67">
        <f t="shared" si="24"/>
        <v>100000</v>
      </c>
      <c r="I169" s="67">
        <f t="shared" si="24"/>
        <v>100000</v>
      </c>
    </row>
    <row r="170" spans="1:9" x14ac:dyDescent="0.25">
      <c r="A170" s="120">
        <v>3</v>
      </c>
      <c r="B170" s="121"/>
      <c r="C170" s="122"/>
      <c r="D170" s="84" t="s">
        <v>10</v>
      </c>
      <c r="E170" s="66">
        <f>E171</f>
        <v>6035.83</v>
      </c>
      <c r="F170" s="67">
        <f>F171</f>
        <v>2818</v>
      </c>
      <c r="G170" s="67">
        <f t="shared" si="24"/>
        <v>100000</v>
      </c>
      <c r="H170" s="67">
        <f t="shared" si="24"/>
        <v>100000</v>
      </c>
      <c r="I170" s="67">
        <v>100000</v>
      </c>
    </row>
    <row r="171" spans="1:9" x14ac:dyDescent="0.25">
      <c r="A171" s="117">
        <v>32</v>
      </c>
      <c r="B171" s="118"/>
      <c r="C171" s="119"/>
      <c r="D171" s="84" t="s">
        <v>22</v>
      </c>
      <c r="E171" s="66">
        <v>6035.83</v>
      </c>
      <c r="F171" s="67">
        <v>2818</v>
      </c>
      <c r="G171" s="67">
        <v>100000</v>
      </c>
      <c r="H171" s="67">
        <v>100000</v>
      </c>
      <c r="I171" s="67">
        <v>100000</v>
      </c>
    </row>
    <row r="172" spans="1:9" x14ac:dyDescent="0.25">
      <c r="A172" s="126" t="s">
        <v>118</v>
      </c>
      <c r="B172" s="127"/>
      <c r="C172" s="128"/>
      <c r="D172" s="83" t="s">
        <v>119</v>
      </c>
      <c r="E172" s="66">
        <f>E173</f>
        <v>101653.22</v>
      </c>
      <c r="F172" s="67">
        <f>F173</f>
        <v>175000</v>
      </c>
      <c r="G172" s="67">
        <f t="shared" ref="G172:H172" si="25">G173</f>
        <v>175900</v>
      </c>
      <c r="H172" s="67">
        <f t="shared" si="25"/>
        <v>175900</v>
      </c>
      <c r="I172" s="67">
        <v>175900</v>
      </c>
    </row>
    <row r="173" spans="1:9" x14ac:dyDescent="0.25">
      <c r="A173" s="120">
        <v>3</v>
      </c>
      <c r="B173" s="121"/>
      <c r="C173" s="122"/>
      <c r="D173" s="84" t="s">
        <v>10</v>
      </c>
      <c r="E173" s="66">
        <f>E174+E175</f>
        <v>101653.22</v>
      </c>
      <c r="F173" s="67">
        <f>F174+F175</f>
        <v>175000</v>
      </c>
      <c r="G173" s="67">
        <f>G174+G175</f>
        <v>175900</v>
      </c>
      <c r="H173" s="67">
        <f>H174+H175</f>
        <v>175900</v>
      </c>
      <c r="I173" s="67">
        <v>175900</v>
      </c>
    </row>
    <row r="174" spans="1:9" x14ac:dyDescent="0.25">
      <c r="A174" s="117">
        <v>31</v>
      </c>
      <c r="B174" s="118"/>
      <c r="C174" s="119"/>
      <c r="D174" s="84" t="s">
        <v>11</v>
      </c>
      <c r="E174" s="66">
        <v>97017.47</v>
      </c>
      <c r="F174" s="67">
        <v>155000</v>
      </c>
      <c r="G174" s="67">
        <v>126200</v>
      </c>
      <c r="H174" s="67">
        <v>126200</v>
      </c>
      <c r="I174" s="67">
        <v>126200</v>
      </c>
    </row>
    <row r="175" spans="1:9" x14ac:dyDescent="0.25">
      <c r="A175" s="117">
        <v>32</v>
      </c>
      <c r="B175" s="118"/>
      <c r="C175" s="119"/>
      <c r="D175" s="84" t="s">
        <v>22</v>
      </c>
      <c r="E175" s="66">
        <v>4635.75</v>
      </c>
      <c r="F175" s="67">
        <v>20000</v>
      </c>
      <c r="G175" s="67">
        <v>49700</v>
      </c>
      <c r="H175" s="67">
        <v>49700</v>
      </c>
      <c r="I175" s="67">
        <v>49700</v>
      </c>
    </row>
    <row r="176" spans="1:9" x14ac:dyDescent="0.25">
      <c r="A176" s="77"/>
      <c r="B176" s="78"/>
      <c r="C176" s="79"/>
      <c r="D176" s="84"/>
      <c r="E176" s="66"/>
      <c r="F176" s="67"/>
      <c r="G176" s="67"/>
      <c r="H176" s="67"/>
      <c r="I176" s="67">
        <f t="shared" ref="G176:I179" si="26">I177</f>
        <v>10000</v>
      </c>
    </row>
    <row r="177" spans="1:9" ht="38.25" x14ac:dyDescent="0.25">
      <c r="A177" s="123" t="s">
        <v>132</v>
      </c>
      <c r="B177" s="124"/>
      <c r="C177" s="125"/>
      <c r="D177" s="82" t="s">
        <v>133</v>
      </c>
      <c r="E177" s="66"/>
      <c r="F177" s="67">
        <f>F178</f>
        <v>664</v>
      </c>
      <c r="G177" s="67">
        <f t="shared" si="26"/>
        <v>10000</v>
      </c>
      <c r="H177" s="67">
        <f t="shared" si="26"/>
        <v>10000</v>
      </c>
      <c r="I177" s="67">
        <f t="shared" si="26"/>
        <v>10000</v>
      </c>
    </row>
    <row r="178" spans="1:9" x14ac:dyDescent="0.25">
      <c r="A178" s="126" t="s">
        <v>118</v>
      </c>
      <c r="B178" s="127"/>
      <c r="C178" s="128"/>
      <c r="D178" s="83" t="s">
        <v>119</v>
      </c>
      <c r="E178" s="66"/>
      <c r="F178" s="67">
        <f>F179</f>
        <v>664</v>
      </c>
      <c r="G178" s="67">
        <f t="shared" si="26"/>
        <v>10000</v>
      </c>
      <c r="H178" s="67">
        <f t="shared" si="26"/>
        <v>10000</v>
      </c>
      <c r="I178" s="67">
        <f t="shared" si="26"/>
        <v>10000</v>
      </c>
    </row>
    <row r="179" spans="1:9" x14ac:dyDescent="0.25">
      <c r="A179" s="120">
        <v>3</v>
      </c>
      <c r="B179" s="121"/>
      <c r="C179" s="122"/>
      <c r="D179" s="84" t="s">
        <v>10</v>
      </c>
      <c r="E179" s="66"/>
      <c r="F179" s="67">
        <f>F180</f>
        <v>664</v>
      </c>
      <c r="G179" s="67">
        <f t="shared" si="26"/>
        <v>10000</v>
      </c>
      <c r="H179" s="67">
        <f t="shared" si="26"/>
        <v>10000</v>
      </c>
      <c r="I179" s="67">
        <f t="shared" si="26"/>
        <v>10000</v>
      </c>
    </row>
    <row r="180" spans="1:9" x14ac:dyDescent="0.25">
      <c r="A180" s="117">
        <v>32</v>
      </c>
      <c r="B180" s="118"/>
      <c r="C180" s="119"/>
      <c r="D180" s="84" t="s">
        <v>11</v>
      </c>
      <c r="E180" s="66"/>
      <c r="F180" s="67">
        <v>664</v>
      </c>
      <c r="G180" s="67">
        <v>10000</v>
      </c>
      <c r="H180" s="67">
        <v>10000</v>
      </c>
      <c r="I180" s="67">
        <v>10000</v>
      </c>
    </row>
    <row r="181" spans="1:9" x14ac:dyDescent="0.25">
      <c r="A181" s="77"/>
      <c r="B181" s="78"/>
      <c r="C181" s="79"/>
      <c r="D181" s="84"/>
      <c r="E181" s="66"/>
      <c r="F181" s="67"/>
      <c r="G181" s="67"/>
      <c r="H181" s="67"/>
      <c r="I181" s="67"/>
    </row>
    <row r="182" spans="1:9" ht="38.25" x14ac:dyDescent="0.25">
      <c r="A182" s="123" t="s">
        <v>134</v>
      </c>
      <c r="B182" s="124"/>
      <c r="C182" s="125"/>
      <c r="D182" s="82" t="s">
        <v>135</v>
      </c>
      <c r="E182" s="66"/>
      <c r="F182" s="67">
        <f>F183</f>
        <v>25000</v>
      </c>
      <c r="G182" s="67">
        <f t="shared" ref="G182:I183" si="27">G183</f>
        <v>25000</v>
      </c>
      <c r="H182" s="67">
        <f t="shared" si="27"/>
        <v>25000</v>
      </c>
      <c r="I182" s="67">
        <f t="shared" si="27"/>
        <v>25000</v>
      </c>
    </row>
    <row r="183" spans="1:9" x14ac:dyDescent="0.25">
      <c r="A183" s="126" t="s">
        <v>118</v>
      </c>
      <c r="B183" s="127"/>
      <c r="C183" s="128"/>
      <c r="D183" s="83" t="s">
        <v>119</v>
      </c>
      <c r="E183" s="66"/>
      <c r="F183" s="67">
        <f>F184</f>
        <v>25000</v>
      </c>
      <c r="G183" s="67">
        <f t="shared" si="27"/>
        <v>25000</v>
      </c>
      <c r="H183" s="67">
        <f t="shared" si="27"/>
        <v>25000</v>
      </c>
      <c r="I183" s="67">
        <v>25000</v>
      </c>
    </row>
    <row r="184" spans="1:9" x14ac:dyDescent="0.25">
      <c r="A184" s="120">
        <v>3</v>
      </c>
      <c r="B184" s="121"/>
      <c r="C184" s="122"/>
      <c r="D184" s="84" t="s">
        <v>10</v>
      </c>
      <c r="E184" s="66"/>
      <c r="F184" s="67">
        <f>F185+F186</f>
        <v>25000</v>
      </c>
      <c r="G184" s="67">
        <f>G185+G186</f>
        <v>25000</v>
      </c>
      <c r="H184" s="67">
        <f>H185+H186</f>
        <v>25000</v>
      </c>
      <c r="I184" s="67">
        <v>20000</v>
      </c>
    </row>
    <row r="185" spans="1:9" x14ac:dyDescent="0.25">
      <c r="A185" s="117">
        <v>31</v>
      </c>
      <c r="B185" s="118"/>
      <c r="C185" s="119"/>
      <c r="D185" s="84" t="s">
        <v>11</v>
      </c>
      <c r="E185" s="66"/>
      <c r="F185" s="67">
        <v>20000</v>
      </c>
      <c r="G185" s="67">
        <v>20000</v>
      </c>
      <c r="H185" s="67">
        <v>20000</v>
      </c>
      <c r="I185" s="67">
        <v>20000</v>
      </c>
    </row>
    <row r="186" spans="1:9" x14ac:dyDescent="0.25">
      <c r="A186" s="117">
        <v>32</v>
      </c>
      <c r="B186" s="118"/>
      <c r="C186" s="119"/>
      <c r="D186" s="84" t="s">
        <v>22</v>
      </c>
      <c r="E186" s="66"/>
      <c r="F186" s="67">
        <v>5000</v>
      </c>
      <c r="G186" s="67">
        <v>5000</v>
      </c>
      <c r="H186" s="67">
        <v>5000</v>
      </c>
      <c r="I186" s="67">
        <v>50000</v>
      </c>
    </row>
    <row r="187" spans="1:9" x14ac:dyDescent="0.25">
      <c r="A187" s="77"/>
      <c r="B187" s="78"/>
      <c r="C187" s="79"/>
      <c r="D187" s="84"/>
      <c r="E187" s="66"/>
      <c r="F187" s="67"/>
      <c r="G187" s="67"/>
      <c r="H187" s="67"/>
      <c r="I187" s="67">
        <v>0</v>
      </c>
    </row>
    <row r="188" spans="1:9" x14ac:dyDescent="0.25">
      <c r="A188" s="123" t="s">
        <v>136</v>
      </c>
      <c r="B188" s="124"/>
      <c r="C188" s="125"/>
      <c r="D188" s="82" t="s">
        <v>137</v>
      </c>
      <c r="E188" s="66"/>
      <c r="F188" s="67">
        <f>F196+F202</f>
        <v>155000</v>
      </c>
      <c r="G188" s="67">
        <v>0</v>
      </c>
      <c r="H188" s="67">
        <v>0</v>
      </c>
      <c r="I188" s="67"/>
    </row>
    <row r="189" spans="1:9" ht="25.5" x14ac:dyDescent="0.25">
      <c r="A189" s="126" t="s">
        <v>138</v>
      </c>
      <c r="B189" s="127"/>
      <c r="C189" s="128"/>
      <c r="D189" s="83" t="s">
        <v>139</v>
      </c>
      <c r="E189" s="66"/>
      <c r="F189" s="67"/>
      <c r="G189" s="67"/>
      <c r="H189" s="67"/>
      <c r="I189" s="67"/>
    </row>
    <row r="190" spans="1:9" x14ac:dyDescent="0.25">
      <c r="A190" s="120">
        <v>3</v>
      </c>
      <c r="B190" s="121"/>
      <c r="C190" s="122"/>
      <c r="D190" s="84" t="s">
        <v>10</v>
      </c>
      <c r="E190" s="66"/>
      <c r="F190" s="67"/>
      <c r="G190" s="67"/>
      <c r="H190" s="67"/>
      <c r="I190" s="67"/>
    </row>
    <row r="191" spans="1:9" x14ac:dyDescent="0.25">
      <c r="A191" s="117">
        <v>31</v>
      </c>
      <c r="B191" s="118"/>
      <c r="C191" s="119"/>
      <c r="D191" s="84" t="s">
        <v>11</v>
      </c>
      <c r="E191" s="66"/>
      <c r="F191" s="67"/>
      <c r="G191" s="67"/>
      <c r="H191" s="67"/>
      <c r="I191" s="67"/>
    </row>
    <row r="192" spans="1:9" x14ac:dyDescent="0.25">
      <c r="A192" s="117">
        <v>32</v>
      </c>
      <c r="B192" s="118"/>
      <c r="C192" s="119"/>
      <c r="D192" s="84" t="s">
        <v>22</v>
      </c>
      <c r="E192" s="66"/>
      <c r="F192" s="67"/>
      <c r="G192" s="67"/>
      <c r="H192" s="67"/>
      <c r="I192" s="67"/>
    </row>
    <row r="193" spans="1:9" ht="25.5" x14ac:dyDescent="0.25">
      <c r="A193" s="120">
        <v>4</v>
      </c>
      <c r="B193" s="121"/>
      <c r="C193" s="122"/>
      <c r="D193" s="84" t="s">
        <v>12</v>
      </c>
      <c r="E193" s="66"/>
      <c r="F193" s="67"/>
      <c r="G193" s="67"/>
      <c r="H193" s="67"/>
      <c r="I193" s="67"/>
    </row>
    <row r="194" spans="1:9" ht="25.5" x14ac:dyDescent="0.25">
      <c r="A194" s="117">
        <v>45</v>
      </c>
      <c r="B194" s="118"/>
      <c r="C194" s="119"/>
      <c r="D194" s="84" t="s">
        <v>110</v>
      </c>
      <c r="E194" s="66"/>
      <c r="F194" s="67"/>
      <c r="G194" s="67"/>
      <c r="H194" s="67"/>
      <c r="I194" s="69"/>
    </row>
    <row r="195" spans="1:9" x14ac:dyDescent="0.25">
      <c r="E195" s="66"/>
      <c r="F195" s="69"/>
      <c r="G195" s="69"/>
      <c r="H195" s="69"/>
      <c r="I195" s="67">
        <f t="shared" ref="G195:I197" si="28">I196</f>
        <v>5000</v>
      </c>
    </row>
    <row r="196" spans="1:9" ht="25.5" x14ac:dyDescent="0.25">
      <c r="A196" s="126" t="s">
        <v>126</v>
      </c>
      <c r="B196" s="127"/>
      <c r="C196" s="128"/>
      <c r="D196" s="83" t="s">
        <v>131</v>
      </c>
      <c r="E196" s="66"/>
      <c r="F196" s="67">
        <f>F197</f>
        <v>5000</v>
      </c>
      <c r="G196" s="67">
        <f t="shared" si="28"/>
        <v>5000</v>
      </c>
      <c r="H196" s="67">
        <f t="shared" si="28"/>
        <v>5000</v>
      </c>
      <c r="I196" s="67">
        <f t="shared" si="28"/>
        <v>5000</v>
      </c>
    </row>
    <row r="197" spans="1:9" ht="25.5" x14ac:dyDescent="0.25">
      <c r="A197" s="120">
        <v>4</v>
      </c>
      <c r="B197" s="121"/>
      <c r="C197" s="122"/>
      <c r="D197" s="84" t="s">
        <v>12</v>
      </c>
      <c r="E197" s="66"/>
      <c r="F197" s="67">
        <f>F198</f>
        <v>5000</v>
      </c>
      <c r="G197" s="67">
        <f t="shared" si="28"/>
        <v>5000</v>
      </c>
      <c r="H197" s="67">
        <f t="shared" si="28"/>
        <v>5000</v>
      </c>
      <c r="I197" s="67">
        <v>5000</v>
      </c>
    </row>
    <row r="198" spans="1:9" ht="38.25" x14ac:dyDescent="0.25">
      <c r="A198" s="117">
        <v>42</v>
      </c>
      <c r="B198" s="118"/>
      <c r="C198" s="119"/>
      <c r="D198" s="84" t="s">
        <v>31</v>
      </c>
      <c r="E198" s="66"/>
      <c r="F198" s="67">
        <v>5000</v>
      </c>
      <c r="G198" s="67">
        <v>5000</v>
      </c>
      <c r="H198" s="67">
        <v>5000</v>
      </c>
      <c r="I198" s="67">
        <f t="shared" ref="I198" si="29">I199</f>
        <v>0</v>
      </c>
    </row>
    <row r="199" spans="1:9" x14ac:dyDescent="0.25">
      <c r="A199" s="77"/>
      <c r="B199" s="78"/>
      <c r="C199" s="79"/>
      <c r="D199" s="84"/>
      <c r="E199" s="66"/>
      <c r="F199" s="67"/>
      <c r="G199" s="67"/>
      <c r="H199" s="67"/>
      <c r="I199" s="67"/>
    </row>
    <row r="200" spans="1:9" x14ac:dyDescent="0.25">
      <c r="A200" s="77"/>
      <c r="B200" s="78"/>
      <c r="C200" s="79"/>
      <c r="D200" s="84"/>
      <c r="E200" s="66"/>
      <c r="F200" s="67"/>
      <c r="G200" s="67"/>
      <c r="H200" s="67"/>
      <c r="I200" s="69"/>
    </row>
    <row r="201" spans="1:9" x14ac:dyDescent="0.25">
      <c r="E201" s="66"/>
      <c r="F201" s="69"/>
      <c r="G201" s="69"/>
      <c r="H201" s="69"/>
      <c r="I201" s="67"/>
    </row>
    <row r="202" spans="1:9" x14ac:dyDescent="0.25">
      <c r="A202" s="126" t="s">
        <v>118</v>
      </c>
      <c r="B202" s="127"/>
      <c r="C202" s="128"/>
      <c r="D202" s="83" t="s">
        <v>119</v>
      </c>
      <c r="E202" s="66"/>
      <c r="F202" s="67">
        <f>F203+F208</f>
        <v>150000</v>
      </c>
      <c r="G202" s="67">
        <f t="shared" ref="G202:H202" si="30">G203+G208</f>
        <v>150000</v>
      </c>
      <c r="H202" s="67">
        <f t="shared" si="30"/>
        <v>150000</v>
      </c>
      <c r="I202" s="67">
        <v>150000</v>
      </c>
    </row>
    <row r="203" spans="1:9" x14ac:dyDescent="0.25">
      <c r="A203" s="120">
        <v>3</v>
      </c>
      <c r="B203" s="121"/>
      <c r="C203" s="122"/>
      <c r="D203" s="84" t="s">
        <v>10</v>
      </c>
      <c r="E203" s="66"/>
      <c r="F203" s="67">
        <f>F205</f>
        <v>50000</v>
      </c>
      <c r="G203" s="67">
        <f t="shared" ref="G203:H203" si="31">G205</f>
        <v>50000</v>
      </c>
      <c r="H203" s="67">
        <f t="shared" si="31"/>
        <v>50000</v>
      </c>
      <c r="I203" s="67">
        <v>50000</v>
      </c>
    </row>
    <row r="204" spans="1:9" x14ac:dyDescent="0.25">
      <c r="A204" s="117">
        <v>31</v>
      </c>
      <c r="B204" s="118"/>
      <c r="C204" s="119"/>
      <c r="D204" s="84" t="s">
        <v>11</v>
      </c>
      <c r="E204" s="66"/>
      <c r="F204" s="67"/>
      <c r="G204" s="67"/>
      <c r="H204" s="67"/>
      <c r="I204" s="67"/>
    </row>
    <row r="205" spans="1:9" x14ac:dyDescent="0.25">
      <c r="A205" s="117">
        <v>32</v>
      </c>
      <c r="B205" s="118"/>
      <c r="C205" s="119"/>
      <c r="D205" s="84" t="s">
        <v>22</v>
      </c>
      <c r="E205" s="66"/>
      <c r="F205" s="67">
        <v>50000</v>
      </c>
      <c r="G205" s="67">
        <v>50000</v>
      </c>
      <c r="H205" s="67">
        <v>50000</v>
      </c>
      <c r="I205" s="67">
        <v>50000</v>
      </c>
    </row>
    <row r="206" spans="1:9" x14ac:dyDescent="0.25">
      <c r="A206" s="77"/>
      <c r="B206" s="78"/>
      <c r="C206" s="79"/>
      <c r="D206" s="84"/>
      <c r="E206" s="66"/>
      <c r="F206" s="67"/>
      <c r="G206" s="67"/>
      <c r="H206" s="67"/>
      <c r="I206" s="67"/>
    </row>
    <row r="207" spans="1:9" x14ac:dyDescent="0.25">
      <c r="A207" s="77"/>
      <c r="B207" s="78"/>
      <c r="C207" s="79"/>
      <c r="D207" s="84"/>
      <c r="E207" s="66"/>
      <c r="F207" s="67"/>
      <c r="G207" s="67"/>
      <c r="H207" s="67"/>
      <c r="I207" s="67"/>
    </row>
    <row r="208" spans="1:9" ht="25.5" x14ac:dyDescent="0.25">
      <c r="A208" s="120">
        <v>4</v>
      </c>
      <c r="B208" s="121"/>
      <c r="C208" s="122"/>
      <c r="D208" s="84" t="s">
        <v>12</v>
      </c>
      <c r="E208" s="66"/>
      <c r="F208" s="67">
        <f>F209+F211</f>
        <v>100000</v>
      </c>
      <c r="G208" s="67">
        <f>G209+G211</f>
        <v>100000</v>
      </c>
      <c r="H208" s="67">
        <f>H209+H211</f>
        <v>100000</v>
      </c>
      <c r="I208" s="67">
        <v>100000</v>
      </c>
    </row>
    <row r="209" spans="1:9" ht="38.25" x14ac:dyDescent="0.25">
      <c r="A209" s="117">
        <v>42</v>
      </c>
      <c r="B209" s="118"/>
      <c r="C209" s="119"/>
      <c r="D209" s="84" t="s">
        <v>31</v>
      </c>
      <c r="E209" s="66"/>
      <c r="F209" s="67">
        <v>50000</v>
      </c>
      <c r="G209" s="67">
        <v>50000</v>
      </c>
      <c r="H209" s="67">
        <v>50000</v>
      </c>
      <c r="I209" s="67">
        <v>50000</v>
      </c>
    </row>
    <row r="210" spans="1:9" x14ac:dyDescent="0.25">
      <c r="A210" s="77"/>
      <c r="B210" s="78"/>
      <c r="C210" s="79"/>
      <c r="D210" s="84"/>
      <c r="E210" s="66"/>
      <c r="F210" s="67"/>
      <c r="G210" s="67"/>
      <c r="H210" s="67"/>
      <c r="I210" s="67">
        <v>50000</v>
      </c>
    </row>
    <row r="211" spans="1:9" ht="25.5" x14ac:dyDescent="0.25">
      <c r="A211" s="117">
        <v>45</v>
      </c>
      <c r="B211" s="118"/>
      <c r="C211" s="119"/>
      <c r="D211" s="84" t="s">
        <v>110</v>
      </c>
      <c r="E211" s="66"/>
      <c r="F211" s="67">
        <v>50000</v>
      </c>
      <c r="G211" s="67">
        <v>50000</v>
      </c>
      <c r="H211" s="67">
        <v>50000</v>
      </c>
      <c r="I211" s="67">
        <v>50000</v>
      </c>
    </row>
    <row r="212" spans="1:9" x14ac:dyDescent="0.25">
      <c r="A212" s="77"/>
      <c r="B212" s="78"/>
      <c r="C212" s="79"/>
      <c r="D212" s="84"/>
      <c r="E212" s="66"/>
      <c r="F212" s="67"/>
      <c r="G212" s="67"/>
      <c r="H212" s="67"/>
      <c r="I212" s="67"/>
    </row>
    <row r="213" spans="1:9" ht="38.25" x14ac:dyDescent="0.25">
      <c r="A213" s="123" t="s">
        <v>140</v>
      </c>
      <c r="B213" s="124"/>
      <c r="C213" s="125"/>
      <c r="D213" s="82" t="s">
        <v>141</v>
      </c>
      <c r="E213" s="66"/>
      <c r="F213" s="67">
        <f>F214+F218</f>
        <v>4503000</v>
      </c>
      <c r="G213" s="67">
        <f>G214+G218</f>
        <v>1503000</v>
      </c>
      <c r="H213" s="67">
        <f>H214+H218</f>
        <v>1503000</v>
      </c>
      <c r="I213" s="67">
        <v>15030000</v>
      </c>
    </row>
    <row r="214" spans="1:9" x14ac:dyDescent="0.25">
      <c r="A214" s="126" t="s">
        <v>118</v>
      </c>
      <c r="B214" s="127"/>
      <c r="C214" s="128"/>
      <c r="D214" s="83" t="s">
        <v>119</v>
      </c>
      <c r="E214" s="66"/>
      <c r="F214" s="67">
        <f>F215</f>
        <v>4500000</v>
      </c>
      <c r="G214" s="67">
        <f t="shared" ref="G214:H214" si="32">G215</f>
        <v>1500000</v>
      </c>
      <c r="H214" s="67">
        <f t="shared" si="32"/>
        <v>1500000</v>
      </c>
      <c r="I214" s="67">
        <v>1500000</v>
      </c>
    </row>
    <row r="215" spans="1:9" ht="25.5" x14ac:dyDescent="0.25">
      <c r="A215" s="120">
        <v>4</v>
      </c>
      <c r="B215" s="121"/>
      <c r="C215" s="122"/>
      <c r="D215" s="84" t="s">
        <v>12</v>
      </c>
      <c r="E215" s="66"/>
      <c r="F215" s="67">
        <f>F216+F217</f>
        <v>4500000</v>
      </c>
      <c r="G215" s="67">
        <f>G216+G217</f>
        <v>1500000</v>
      </c>
      <c r="H215" s="67">
        <f>H216+H217</f>
        <v>1500000</v>
      </c>
      <c r="I215" s="67">
        <v>500000</v>
      </c>
    </row>
    <row r="216" spans="1:9" ht="38.25" x14ac:dyDescent="0.25">
      <c r="A216" s="117">
        <v>42</v>
      </c>
      <c r="B216" s="118"/>
      <c r="C216" s="119"/>
      <c r="D216" s="84" t="s">
        <v>31</v>
      </c>
      <c r="E216" s="66"/>
      <c r="F216" s="67">
        <v>500000</v>
      </c>
      <c r="G216" s="67">
        <v>500000</v>
      </c>
      <c r="H216" s="67">
        <v>500000</v>
      </c>
      <c r="I216" s="67">
        <v>500000</v>
      </c>
    </row>
    <row r="217" spans="1:9" ht="25.5" x14ac:dyDescent="0.25">
      <c r="A217" s="117">
        <v>45</v>
      </c>
      <c r="B217" s="118"/>
      <c r="C217" s="119"/>
      <c r="D217" s="84" t="s">
        <v>110</v>
      </c>
      <c r="E217" s="66"/>
      <c r="F217" s="67">
        <v>4000000</v>
      </c>
      <c r="G217" s="67">
        <v>1000000</v>
      </c>
      <c r="H217" s="67">
        <v>1000000</v>
      </c>
      <c r="I217" s="67">
        <v>1000000</v>
      </c>
    </row>
    <row r="218" spans="1:9" ht="25.5" x14ac:dyDescent="0.25">
      <c r="A218" s="126" t="s">
        <v>142</v>
      </c>
      <c r="B218" s="127"/>
      <c r="C218" s="128"/>
      <c r="D218" s="83" t="s">
        <v>143</v>
      </c>
      <c r="E218" s="66"/>
      <c r="F218" s="67">
        <f>F219</f>
        <v>3000</v>
      </c>
      <c r="G218" s="67">
        <f t="shared" ref="G218:I219" si="33">G219</f>
        <v>3000</v>
      </c>
      <c r="H218" s="67">
        <f t="shared" si="33"/>
        <v>3000</v>
      </c>
      <c r="I218" s="67">
        <f t="shared" si="33"/>
        <v>3000</v>
      </c>
    </row>
    <row r="219" spans="1:9" x14ac:dyDescent="0.25">
      <c r="A219" s="120">
        <v>3</v>
      </c>
      <c r="B219" s="121"/>
      <c r="C219" s="122"/>
      <c r="D219" s="84" t="s">
        <v>10</v>
      </c>
      <c r="E219" s="66"/>
      <c r="F219" s="67">
        <f>F220</f>
        <v>3000</v>
      </c>
      <c r="G219" s="67">
        <f t="shared" si="33"/>
        <v>3000</v>
      </c>
      <c r="H219" s="67">
        <f t="shared" si="33"/>
        <v>3000</v>
      </c>
      <c r="I219" s="67">
        <v>3000</v>
      </c>
    </row>
    <row r="220" spans="1:9" x14ac:dyDescent="0.25">
      <c r="A220" s="117">
        <v>32</v>
      </c>
      <c r="B220" s="118"/>
      <c r="C220" s="119"/>
      <c r="D220" s="84" t="s">
        <v>22</v>
      </c>
      <c r="E220" s="66"/>
      <c r="F220" s="67">
        <v>3000</v>
      </c>
      <c r="G220" s="67">
        <v>3000</v>
      </c>
      <c r="H220" s="67">
        <v>3000</v>
      </c>
      <c r="I220" s="67">
        <v>3000</v>
      </c>
    </row>
    <row r="221" spans="1:9" ht="25.5" x14ac:dyDescent="0.25">
      <c r="A221" s="123" t="s">
        <v>144</v>
      </c>
      <c r="B221" s="124"/>
      <c r="C221" s="125"/>
      <c r="D221" s="82" t="s">
        <v>145</v>
      </c>
      <c r="E221" s="66"/>
      <c r="F221" s="67">
        <f>F222</f>
        <v>182000</v>
      </c>
      <c r="G221" s="67">
        <f t="shared" ref="G221:H221" si="34">G222</f>
        <v>162000</v>
      </c>
      <c r="H221" s="67">
        <f t="shared" si="34"/>
        <v>162000</v>
      </c>
      <c r="I221" s="67">
        <v>162000</v>
      </c>
    </row>
    <row r="222" spans="1:9" x14ac:dyDescent="0.25">
      <c r="A222" s="126" t="s">
        <v>118</v>
      </c>
      <c r="B222" s="127"/>
      <c r="C222" s="128"/>
      <c r="D222" s="83" t="s">
        <v>119</v>
      </c>
      <c r="E222" s="66"/>
      <c r="F222" s="67">
        <f>F223+F226</f>
        <v>182000</v>
      </c>
      <c r="G222" s="67">
        <f>G223+G226</f>
        <v>162000</v>
      </c>
      <c r="H222" s="67">
        <f>H223+H226</f>
        <v>162000</v>
      </c>
      <c r="I222" s="67">
        <v>162000</v>
      </c>
    </row>
    <row r="223" spans="1:9" x14ac:dyDescent="0.25">
      <c r="A223" s="120">
        <v>3</v>
      </c>
      <c r="B223" s="121"/>
      <c r="C223" s="122"/>
      <c r="D223" s="84" t="s">
        <v>10</v>
      </c>
      <c r="E223" s="66"/>
      <c r="F223" s="67">
        <f>F224+F225</f>
        <v>92000</v>
      </c>
      <c r="G223" s="67">
        <f>G224+G225</f>
        <v>102000</v>
      </c>
      <c r="H223" s="67">
        <f>H224+H225</f>
        <v>102000</v>
      </c>
      <c r="I223" s="67">
        <v>102000</v>
      </c>
    </row>
    <row r="224" spans="1:9" x14ac:dyDescent="0.25">
      <c r="A224" s="117">
        <v>32</v>
      </c>
      <c r="B224" s="118"/>
      <c r="C224" s="119"/>
      <c r="D224" s="84" t="s">
        <v>22</v>
      </c>
      <c r="E224" s="66"/>
      <c r="F224" s="67">
        <v>2000</v>
      </c>
      <c r="G224" s="67">
        <v>2000</v>
      </c>
      <c r="H224" s="67">
        <v>2000</v>
      </c>
      <c r="I224" s="67">
        <v>2000</v>
      </c>
    </row>
    <row r="225" spans="1:9" ht="25.5" x14ac:dyDescent="0.25">
      <c r="A225" s="117">
        <v>37</v>
      </c>
      <c r="B225" s="118"/>
      <c r="C225" s="119"/>
      <c r="D225" s="84" t="s">
        <v>146</v>
      </c>
      <c r="E225" s="66">
        <v>80686.740000000005</v>
      </c>
      <c r="F225" s="67">
        <v>90000</v>
      </c>
      <c r="G225" s="67">
        <v>100000</v>
      </c>
      <c r="H225" s="67">
        <v>100000</v>
      </c>
      <c r="I225" s="67">
        <v>10000</v>
      </c>
    </row>
    <row r="226" spans="1:9" ht="25.5" x14ac:dyDescent="0.25">
      <c r="A226" s="120">
        <v>4</v>
      </c>
      <c r="B226" s="121"/>
      <c r="C226" s="122"/>
      <c r="D226" s="84" t="s">
        <v>12</v>
      </c>
      <c r="E226" s="66"/>
      <c r="F226" s="67">
        <f>F227</f>
        <v>90000</v>
      </c>
      <c r="G226" s="67">
        <f t="shared" ref="G226:I226" si="35">G227</f>
        <v>60000</v>
      </c>
      <c r="H226" s="67">
        <f t="shared" si="35"/>
        <v>60000</v>
      </c>
      <c r="I226" s="67">
        <f t="shared" si="35"/>
        <v>60000</v>
      </c>
    </row>
    <row r="227" spans="1:9" ht="38.25" x14ac:dyDescent="0.25">
      <c r="A227" s="117">
        <v>42</v>
      </c>
      <c r="B227" s="118"/>
      <c r="C227" s="119"/>
      <c r="D227" s="84" t="s">
        <v>31</v>
      </c>
      <c r="E227" s="66"/>
      <c r="F227" s="67">
        <v>90000</v>
      </c>
      <c r="G227" s="67">
        <v>60000</v>
      </c>
      <c r="H227" s="67">
        <v>60000</v>
      </c>
      <c r="I227" s="67">
        <v>60000</v>
      </c>
    </row>
    <row r="228" spans="1:9" x14ac:dyDescent="0.25">
      <c r="A228" s="77"/>
      <c r="B228" s="78"/>
      <c r="C228" s="79"/>
      <c r="D228" s="84"/>
      <c r="E228" s="66"/>
      <c r="F228" s="67"/>
      <c r="G228" s="67"/>
      <c r="H228" s="67"/>
      <c r="I228" s="67">
        <f t="shared" ref="G228:I230" si="36">I229</f>
        <v>15900</v>
      </c>
    </row>
    <row r="229" spans="1:9" ht="38.25" x14ac:dyDescent="0.25">
      <c r="A229" s="123" t="s">
        <v>147</v>
      </c>
      <c r="B229" s="124"/>
      <c r="C229" s="125"/>
      <c r="D229" s="82" t="s">
        <v>148</v>
      </c>
      <c r="E229" s="66">
        <f>E231</f>
        <v>11584.09</v>
      </c>
      <c r="F229" s="67">
        <f>F230</f>
        <v>16000</v>
      </c>
      <c r="G229" s="67">
        <f t="shared" si="36"/>
        <v>15900</v>
      </c>
      <c r="H229" s="67">
        <f t="shared" si="36"/>
        <v>15900</v>
      </c>
      <c r="I229" s="67">
        <f t="shared" si="36"/>
        <v>15900</v>
      </c>
    </row>
    <row r="230" spans="1:9" x14ac:dyDescent="0.25">
      <c r="A230" s="126" t="s">
        <v>118</v>
      </c>
      <c r="B230" s="127"/>
      <c r="C230" s="128"/>
      <c r="D230" s="83" t="s">
        <v>119</v>
      </c>
      <c r="E230" s="66">
        <f>E231</f>
        <v>11584.09</v>
      </c>
      <c r="F230" s="67">
        <f>F231</f>
        <v>16000</v>
      </c>
      <c r="G230" s="67">
        <f t="shared" si="36"/>
        <v>15900</v>
      </c>
      <c r="H230" s="67">
        <f t="shared" si="36"/>
        <v>15900</v>
      </c>
      <c r="I230" s="67">
        <v>15900</v>
      </c>
    </row>
    <row r="231" spans="1:9" x14ac:dyDescent="0.25">
      <c r="A231" s="120">
        <v>3</v>
      </c>
      <c r="B231" s="121"/>
      <c r="C231" s="122"/>
      <c r="D231" s="84" t="s">
        <v>10</v>
      </c>
      <c r="E231" s="66">
        <v>11584.09</v>
      </c>
      <c r="F231" s="67">
        <v>16000</v>
      </c>
      <c r="G231" s="67">
        <v>15900</v>
      </c>
      <c r="H231" s="67">
        <v>15900</v>
      </c>
      <c r="I231" s="67">
        <v>15900</v>
      </c>
    </row>
    <row r="232" spans="1:9" x14ac:dyDescent="0.25">
      <c r="A232" s="117">
        <v>31</v>
      </c>
      <c r="B232" s="118"/>
      <c r="C232" s="119"/>
      <c r="D232" s="84" t="s">
        <v>11</v>
      </c>
      <c r="E232" s="66">
        <v>11252.29</v>
      </c>
      <c r="F232" s="67">
        <v>125000</v>
      </c>
      <c r="G232" s="67">
        <v>12500</v>
      </c>
      <c r="H232" s="67">
        <v>12500</v>
      </c>
      <c r="I232" s="67">
        <v>12500</v>
      </c>
    </row>
    <row r="233" spans="1:9" x14ac:dyDescent="0.25">
      <c r="A233" s="117">
        <v>32</v>
      </c>
      <c r="B233" s="118"/>
      <c r="C233" s="119"/>
      <c r="D233" s="84" t="s">
        <v>22</v>
      </c>
      <c r="E233" s="66">
        <v>331.8</v>
      </c>
      <c r="F233" s="67">
        <v>2500</v>
      </c>
      <c r="G233" s="67">
        <v>2400</v>
      </c>
      <c r="H233" s="67">
        <v>2400</v>
      </c>
      <c r="I233" s="67">
        <v>2400</v>
      </c>
    </row>
    <row r="234" spans="1:9" x14ac:dyDescent="0.25">
      <c r="A234" s="77"/>
      <c r="B234" s="78"/>
      <c r="C234" s="79"/>
      <c r="D234" s="84"/>
      <c r="E234" s="66"/>
      <c r="F234" s="67"/>
      <c r="G234" s="67"/>
      <c r="H234" s="67"/>
      <c r="I234" s="67"/>
    </row>
    <row r="235" spans="1:9" x14ac:dyDescent="0.25">
      <c r="A235" s="117"/>
      <c r="B235" s="118"/>
      <c r="C235" s="119"/>
      <c r="D235" s="84"/>
      <c r="E235" s="66"/>
      <c r="F235" s="67"/>
      <c r="G235" s="67"/>
      <c r="H235" s="67"/>
      <c r="I235" s="67">
        <f t="shared" ref="I235:I236" si="37">I236</f>
        <v>5650</v>
      </c>
    </row>
    <row r="236" spans="1:9" ht="25.5" x14ac:dyDescent="0.25">
      <c r="A236" s="123" t="s">
        <v>149</v>
      </c>
      <c r="B236" s="124"/>
      <c r="C236" s="125"/>
      <c r="D236" s="82" t="s">
        <v>150</v>
      </c>
      <c r="E236" s="66"/>
      <c r="F236" s="67">
        <f>F237</f>
        <v>5000</v>
      </c>
      <c r="G236" s="67">
        <v>5650</v>
      </c>
      <c r="H236" s="67">
        <v>5650</v>
      </c>
      <c r="I236" s="67">
        <f t="shared" si="37"/>
        <v>5650</v>
      </c>
    </row>
    <row r="237" spans="1:9" x14ac:dyDescent="0.25">
      <c r="A237" s="126" t="s">
        <v>115</v>
      </c>
      <c r="B237" s="127"/>
      <c r="C237" s="128"/>
      <c r="D237" s="83" t="s">
        <v>116</v>
      </c>
      <c r="E237" s="66"/>
      <c r="F237" s="67">
        <f>F238</f>
        <v>5000</v>
      </c>
      <c r="G237" s="67">
        <v>5650</v>
      </c>
      <c r="H237" s="67">
        <v>5650</v>
      </c>
      <c r="I237" s="67">
        <v>5650</v>
      </c>
    </row>
    <row r="238" spans="1:9" x14ac:dyDescent="0.25">
      <c r="A238" s="120">
        <v>3</v>
      </c>
      <c r="B238" s="121"/>
      <c r="C238" s="122"/>
      <c r="D238" s="84" t="s">
        <v>10</v>
      </c>
      <c r="E238" s="66"/>
      <c r="F238" s="67">
        <f>F239+F240</f>
        <v>5000</v>
      </c>
      <c r="G238" s="67">
        <v>5650</v>
      </c>
      <c r="H238" s="67">
        <v>5650</v>
      </c>
      <c r="I238" s="67">
        <v>5650</v>
      </c>
    </row>
    <row r="239" spans="1:9" x14ac:dyDescent="0.25">
      <c r="A239" s="117">
        <v>31</v>
      </c>
      <c r="B239" s="118"/>
      <c r="C239" s="119"/>
      <c r="D239" s="84" t="s">
        <v>11</v>
      </c>
      <c r="E239" s="66"/>
      <c r="F239" s="67">
        <v>1500</v>
      </c>
      <c r="G239" s="67">
        <v>700</v>
      </c>
      <c r="H239" s="67">
        <v>700</v>
      </c>
      <c r="I239" s="67">
        <v>700</v>
      </c>
    </row>
    <row r="240" spans="1:9" x14ac:dyDescent="0.25">
      <c r="A240" s="120">
        <v>32</v>
      </c>
      <c r="B240" s="121"/>
      <c r="C240" s="122"/>
      <c r="D240" s="84" t="s">
        <v>22</v>
      </c>
      <c r="E240" s="66"/>
      <c r="F240" s="67">
        <v>3500</v>
      </c>
      <c r="G240" s="67">
        <v>4950</v>
      </c>
      <c r="H240" s="67">
        <v>4950</v>
      </c>
      <c r="I240" s="67">
        <v>4950</v>
      </c>
    </row>
    <row r="241" spans="1:9" ht="25.5" x14ac:dyDescent="0.25">
      <c r="A241" s="123" t="s">
        <v>134</v>
      </c>
      <c r="B241" s="124"/>
      <c r="C241" s="125"/>
      <c r="D241" s="82" t="s">
        <v>151</v>
      </c>
      <c r="E241" s="66"/>
      <c r="F241" s="67">
        <f>F242</f>
        <v>13500</v>
      </c>
      <c r="G241" s="67">
        <f t="shared" ref="G241:I242" si="38">G242</f>
        <v>15000</v>
      </c>
      <c r="H241" s="67">
        <f t="shared" si="38"/>
        <v>15000</v>
      </c>
      <c r="I241" s="67">
        <f t="shared" si="38"/>
        <v>15000</v>
      </c>
    </row>
    <row r="242" spans="1:9" x14ac:dyDescent="0.25">
      <c r="A242" s="126" t="s">
        <v>152</v>
      </c>
      <c r="B242" s="127"/>
      <c r="C242" s="128"/>
      <c r="D242" s="83" t="s">
        <v>153</v>
      </c>
      <c r="E242" s="66"/>
      <c r="F242" s="67">
        <f>F243</f>
        <v>13500</v>
      </c>
      <c r="G242" s="67">
        <f t="shared" si="38"/>
        <v>15000</v>
      </c>
      <c r="H242" s="67">
        <f t="shared" si="38"/>
        <v>15000</v>
      </c>
      <c r="I242" s="67">
        <f t="shared" ref="I242" si="39">SUM(I243:I243)</f>
        <v>15000</v>
      </c>
    </row>
    <row r="243" spans="1:9" x14ac:dyDescent="0.25">
      <c r="A243" s="120">
        <v>3</v>
      </c>
      <c r="B243" s="121"/>
      <c r="C243" s="122"/>
      <c r="D243" s="84" t="s">
        <v>10</v>
      </c>
      <c r="E243" s="66"/>
      <c r="F243" s="67">
        <f>SUM(F244:F244)</f>
        <v>13500</v>
      </c>
      <c r="G243" s="67">
        <f t="shared" ref="G243:H243" si="40">SUM(G244:G244)</f>
        <v>15000</v>
      </c>
      <c r="H243" s="67">
        <f t="shared" si="40"/>
        <v>15000</v>
      </c>
      <c r="I243" s="67">
        <f t="shared" ref="I243" si="41">I244</f>
        <v>15000</v>
      </c>
    </row>
    <row r="244" spans="1:9" ht="25.5" x14ac:dyDescent="0.25">
      <c r="A244" s="117">
        <v>37</v>
      </c>
      <c r="B244" s="118"/>
      <c r="C244" s="119"/>
      <c r="D244" s="84" t="s">
        <v>154</v>
      </c>
      <c r="E244" s="66"/>
      <c r="F244" s="67">
        <v>13500</v>
      </c>
      <c r="G244" s="67">
        <v>15000</v>
      </c>
      <c r="H244" s="67">
        <v>15000</v>
      </c>
      <c r="I244" s="67">
        <v>15000</v>
      </c>
    </row>
  </sheetData>
  <mergeCells count="175">
    <mergeCell ref="A1:I1"/>
    <mergeCell ref="A3:I3"/>
    <mergeCell ref="A5:C5"/>
    <mergeCell ref="A6:C6"/>
    <mergeCell ref="A7:C7"/>
    <mergeCell ref="A8:C8"/>
    <mergeCell ref="A30:C30"/>
    <mergeCell ref="A31:C31"/>
    <mergeCell ref="A32:C32"/>
    <mergeCell ref="A33:C33"/>
    <mergeCell ref="A34:C34"/>
    <mergeCell ref="A35:C35"/>
    <mergeCell ref="A9:C9"/>
    <mergeCell ref="A10:C10"/>
    <mergeCell ref="A14:C14"/>
    <mergeCell ref="A15:C15"/>
    <mergeCell ref="A24:C24"/>
    <mergeCell ref="A25:C25"/>
    <mergeCell ref="A43:C43"/>
    <mergeCell ref="A44:C44"/>
    <mergeCell ref="A45:C45"/>
    <mergeCell ref="A48:C48"/>
    <mergeCell ref="A49:C49"/>
    <mergeCell ref="A50:C50"/>
    <mergeCell ref="A36:C36"/>
    <mergeCell ref="A37:C37"/>
    <mergeCell ref="A39:C39"/>
    <mergeCell ref="A40:C40"/>
    <mergeCell ref="A41:C41"/>
    <mergeCell ref="A42:C42"/>
    <mergeCell ref="A58:C58"/>
    <mergeCell ref="A61:C61"/>
    <mergeCell ref="A62:C62"/>
    <mergeCell ref="A63:C63"/>
    <mergeCell ref="A64:C64"/>
    <mergeCell ref="A66:C66"/>
    <mergeCell ref="A51:C51"/>
    <mergeCell ref="A52:C52"/>
    <mergeCell ref="A53:C53"/>
    <mergeCell ref="A55:C55"/>
    <mergeCell ref="A56:C56"/>
    <mergeCell ref="A57:C57"/>
    <mergeCell ref="A81:C81"/>
    <mergeCell ref="A82:C82"/>
    <mergeCell ref="A83:C83"/>
    <mergeCell ref="A84:C84"/>
    <mergeCell ref="A85:C85"/>
    <mergeCell ref="A87:C87"/>
    <mergeCell ref="A67:C67"/>
    <mergeCell ref="A68:C68"/>
    <mergeCell ref="A69:C69"/>
    <mergeCell ref="A75:C75"/>
    <mergeCell ref="A76:C76"/>
    <mergeCell ref="A77:C77"/>
    <mergeCell ref="A98:C98"/>
    <mergeCell ref="A99:C99"/>
    <mergeCell ref="A100:C100"/>
    <mergeCell ref="A101:C101"/>
    <mergeCell ref="A102:C102"/>
    <mergeCell ref="A103:C103"/>
    <mergeCell ref="A88:C88"/>
    <mergeCell ref="A89:C89"/>
    <mergeCell ref="A90:C90"/>
    <mergeCell ref="A95:C95"/>
    <mergeCell ref="A96:C96"/>
    <mergeCell ref="A97:C97"/>
    <mergeCell ref="A110:C110"/>
    <mergeCell ref="A111:C111"/>
    <mergeCell ref="A112:C112"/>
    <mergeCell ref="A113:C113"/>
    <mergeCell ref="A114:C114"/>
    <mergeCell ref="A115:C115"/>
    <mergeCell ref="A104:C104"/>
    <mergeCell ref="A105:C105"/>
    <mergeCell ref="A106:C106"/>
    <mergeCell ref="A107:C107"/>
    <mergeCell ref="A108:C108"/>
    <mergeCell ref="A109:C109"/>
    <mergeCell ref="A126:C126"/>
    <mergeCell ref="A127:C127"/>
    <mergeCell ref="A128:C128"/>
    <mergeCell ref="A130:C130"/>
    <mergeCell ref="A133:C133"/>
    <mergeCell ref="A134:C134"/>
    <mergeCell ref="A116:C116"/>
    <mergeCell ref="A117:C117"/>
    <mergeCell ref="A121:C121"/>
    <mergeCell ref="A122:C122"/>
    <mergeCell ref="A123:C123"/>
    <mergeCell ref="A125:C125"/>
    <mergeCell ref="A143:C143"/>
    <mergeCell ref="A145:C145"/>
    <mergeCell ref="A146:C146"/>
    <mergeCell ref="A147:C147"/>
    <mergeCell ref="A148:C148"/>
    <mergeCell ref="A150:C150"/>
    <mergeCell ref="A135:C135"/>
    <mergeCell ref="A136:C136"/>
    <mergeCell ref="A137:C137"/>
    <mergeCell ref="A140:C140"/>
    <mergeCell ref="A141:C141"/>
    <mergeCell ref="A142:C142"/>
    <mergeCell ref="A164:C164"/>
    <mergeCell ref="A165:C165"/>
    <mergeCell ref="A166:C166"/>
    <mergeCell ref="A168:C168"/>
    <mergeCell ref="A169:C169"/>
    <mergeCell ref="A170:C170"/>
    <mergeCell ref="A151:C151"/>
    <mergeCell ref="A152:C152"/>
    <mergeCell ref="A156:C156"/>
    <mergeCell ref="A157:C157"/>
    <mergeCell ref="A158:C158"/>
    <mergeCell ref="A163:C163"/>
    <mergeCell ref="A178:C178"/>
    <mergeCell ref="A179:C179"/>
    <mergeCell ref="A180:C180"/>
    <mergeCell ref="A182:C182"/>
    <mergeCell ref="A183:C183"/>
    <mergeCell ref="A184:C184"/>
    <mergeCell ref="A171:C171"/>
    <mergeCell ref="A172:C172"/>
    <mergeCell ref="A173:C173"/>
    <mergeCell ref="A174:C174"/>
    <mergeCell ref="A175:C175"/>
    <mergeCell ref="A177:C177"/>
    <mergeCell ref="A192:C192"/>
    <mergeCell ref="A193:C193"/>
    <mergeCell ref="A194:C194"/>
    <mergeCell ref="A196:C196"/>
    <mergeCell ref="A197:C197"/>
    <mergeCell ref="A198:C198"/>
    <mergeCell ref="A185:C185"/>
    <mergeCell ref="A186:C186"/>
    <mergeCell ref="A188:C188"/>
    <mergeCell ref="A189:C189"/>
    <mergeCell ref="A190:C190"/>
    <mergeCell ref="A191:C191"/>
    <mergeCell ref="A211:C211"/>
    <mergeCell ref="A213:C213"/>
    <mergeCell ref="A214:C214"/>
    <mergeCell ref="A215:C215"/>
    <mergeCell ref="A216:C216"/>
    <mergeCell ref="A217:C217"/>
    <mergeCell ref="A202:C202"/>
    <mergeCell ref="A203:C203"/>
    <mergeCell ref="A204:C204"/>
    <mergeCell ref="A205:C205"/>
    <mergeCell ref="A208:C208"/>
    <mergeCell ref="A209:C209"/>
    <mergeCell ref="A224:C224"/>
    <mergeCell ref="A225:C225"/>
    <mergeCell ref="A226:C226"/>
    <mergeCell ref="A227:C227"/>
    <mergeCell ref="A229:C229"/>
    <mergeCell ref="A230:C230"/>
    <mergeCell ref="A218:C218"/>
    <mergeCell ref="A219:C219"/>
    <mergeCell ref="A220:C220"/>
    <mergeCell ref="A221:C221"/>
    <mergeCell ref="A222:C222"/>
    <mergeCell ref="A223:C223"/>
    <mergeCell ref="A244:C244"/>
    <mergeCell ref="A238:C238"/>
    <mergeCell ref="A239:C239"/>
    <mergeCell ref="A240:C240"/>
    <mergeCell ref="A241:C241"/>
    <mergeCell ref="A242:C242"/>
    <mergeCell ref="A243:C243"/>
    <mergeCell ref="A231:C231"/>
    <mergeCell ref="A232:C232"/>
    <mergeCell ref="A233:C233"/>
    <mergeCell ref="A235:C235"/>
    <mergeCell ref="A236:C236"/>
    <mergeCell ref="A237:C2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Karmen</cp:lastModifiedBy>
  <cp:lastPrinted>2024-03-07T11:04:44Z</cp:lastPrinted>
  <dcterms:created xsi:type="dcterms:W3CDTF">2022-08-12T12:51:27Z</dcterms:created>
  <dcterms:modified xsi:type="dcterms:W3CDTF">2024-03-07T14:05:00Z</dcterms:modified>
</cp:coreProperties>
</file>