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632" documentId="11_421CD883465960132965FC6842816983E128A1B7" xr6:coauthVersionLast="47" xr6:coauthVersionMax="47" xr10:uidLastSave="{684114FC-9A7B-4700-8FDD-0ECEAC1116E9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9" i="7" l="1"/>
  <c r="H284" i="7"/>
  <c r="H285" i="7"/>
  <c r="H540" i="7"/>
  <c r="H313" i="7"/>
  <c r="H237" i="7"/>
  <c r="C27" i="8"/>
  <c r="C36" i="8"/>
  <c r="C33" i="8"/>
  <c r="F36" i="8"/>
  <c r="F33" i="8"/>
  <c r="H24" i="8"/>
  <c r="H25" i="8"/>
  <c r="G24" i="8"/>
  <c r="G25" i="8"/>
  <c r="F6" i="8"/>
  <c r="F24" i="8"/>
  <c r="C24" i="8"/>
  <c r="C22" i="8"/>
  <c r="F22" i="8"/>
  <c r="H22" i="8" s="1"/>
  <c r="K23" i="1"/>
  <c r="J24" i="1"/>
  <c r="G24" i="1"/>
  <c r="G40" i="8"/>
  <c r="G41" i="8"/>
  <c r="G43" i="8"/>
  <c r="G12" i="11"/>
  <c r="G13" i="11"/>
  <c r="G14" i="11"/>
  <c r="G15" i="11"/>
  <c r="G16" i="11"/>
  <c r="G18" i="11"/>
  <c r="G9" i="11"/>
  <c r="F17" i="11"/>
  <c r="F15" i="11"/>
  <c r="F13" i="11"/>
  <c r="F11" i="11"/>
  <c r="F10" i="11" s="1"/>
  <c r="F8" i="11"/>
  <c r="F7" i="11"/>
  <c r="H7" i="11" s="1"/>
  <c r="C17" i="11"/>
  <c r="G17" i="11" s="1"/>
  <c r="C15" i="11"/>
  <c r="C13" i="11"/>
  <c r="C11" i="11"/>
  <c r="C8" i="11"/>
  <c r="G8" i="11" s="1"/>
  <c r="D6" i="11"/>
  <c r="H8" i="8"/>
  <c r="H9" i="8"/>
  <c r="H11" i="8"/>
  <c r="H12" i="8"/>
  <c r="H14" i="8"/>
  <c r="H15" i="8"/>
  <c r="H17" i="8"/>
  <c r="H18" i="8"/>
  <c r="H20" i="8"/>
  <c r="H21" i="8"/>
  <c r="H23" i="8"/>
  <c r="H29" i="8"/>
  <c r="H31" i="8"/>
  <c r="H32" i="8"/>
  <c r="H33" i="8"/>
  <c r="H34" i="8"/>
  <c r="H35" i="8"/>
  <c r="H36" i="8"/>
  <c r="H37" i="8"/>
  <c r="H38" i="8"/>
  <c r="H40" i="8"/>
  <c r="H41" i="8"/>
  <c r="H43" i="8"/>
  <c r="G7" i="8"/>
  <c r="G8" i="8"/>
  <c r="G9" i="8"/>
  <c r="G11" i="8"/>
  <c r="G12" i="8"/>
  <c r="G14" i="8"/>
  <c r="G15" i="8"/>
  <c r="G17" i="8"/>
  <c r="G18" i="8"/>
  <c r="G20" i="8"/>
  <c r="G21" i="8"/>
  <c r="G23" i="8"/>
  <c r="G29" i="8"/>
  <c r="G31" i="8"/>
  <c r="G32" i="8"/>
  <c r="G33" i="8"/>
  <c r="G34" i="8"/>
  <c r="G35" i="8"/>
  <c r="G36" i="8"/>
  <c r="G37" i="8"/>
  <c r="G38" i="8"/>
  <c r="F42" i="8"/>
  <c r="F39" i="8"/>
  <c r="F30" i="8"/>
  <c r="F28" i="8"/>
  <c r="F27" i="8" s="1"/>
  <c r="D42" i="8"/>
  <c r="H42" i="8" s="1"/>
  <c r="C42" i="8"/>
  <c r="D39" i="8"/>
  <c r="C39" i="8"/>
  <c r="G39" i="8" s="1"/>
  <c r="D30" i="8"/>
  <c r="C30" i="8"/>
  <c r="D28" i="8"/>
  <c r="D27" i="8" s="1"/>
  <c r="C28" i="8"/>
  <c r="F19" i="8"/>
  <c r="F16" i="8"/>
  <c r="H16" i="8" s="1"/>
  <c r="F13" i="8"/>
  <c r="F10" i="8"/>
  <c r="F7" i="8"/>
  <c r="H7" i="8" s="1"/>
  <c r="H6" i="8"/>
  <c r="D19" i="8"/>
  <c r="C19" i="8"/>
  <c r="D16" i="8"/>
  <c r="C16" i="8"/>
  <c r="D13" i="8"/>
  <c r="C13" i="8"/>
  <c r="D10" i="8"/>
  <c r="C10" i="8"/>
  <c r="D7" i="8"/>
  <c r="C7" i="8"/>
  <c r="D6" i="8"/>
  <c r="L24" i="1"/>
  <c r="K24" i="1"/>
  <c r="L10" i="1"/>
  <c r="L11" i="1"/>
  <c r="L13" i="1"/>
  <c r="L14" i="1"/>
  <c r="K10" i="1"/>
  <c r="K11" i="1"/>
  <c r="K13" i="1"/>
  <c r="K14" i="1"/>
  <c r="L9" i="1"/>
  <c r="J12" i="1"/>
  <c r="L12" i="1" s="1"/>
  <c r="J9" i="1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L47" i="3"/>
  <c r="K47" i="3"/>
  <c r="J118" i="3"/>
  <c r="J117" i="3"/>
  <c r="J115" i="3"/>
  <c r="J109" i="3"/>
  <c r="J107" i="3"/>
  <c r="J106" i="3" s="1"/>
  <c r="J105" i="3" s="1"/>
  <c r="J103" i="3"/>
  <c r="J102" i="3" s="1"/>
  <c r="J98" i="3"/>
  <c r="J97" i="3"/>
  <c r="J95" i="3"/>
  <c r="J94" i="3" s="1"/>
  <c r="J91" i="3"/>
  <c r="J90" i="3" s="1"/>
  <c r="J82" i="3"/>
  <c r="J72" i="3"/>
  <c r="J59" i="3" s="1"/>
  <c r="J65" i="3"/>
  <c r="J60" i="3"/>
  <c r="J56" i="3"/>
  <c r="J54" i="3"/>
  <c r="J50" i="3"/>
  <c r="J49" i="3" s="1"/>
  <c r="J48" i="3" s="1"/>
  <c r="J47" i="3" s="1"/>
  <c r="H47" i="3"/>
  <c r="G47" i="3"/>
  <c r="H48" i="3"/>
  <c r="G48" i="3"/>
  <c r="G118" i="3"/>
  <c r="G117" i="3" s="1"/>
  <c r="G115" i="3"/>
  <c r="G109" i="3"/>
  <c r="G107" i="3"/>
  <c r="H105" i="3"/>
  <c r="G103" i="3"/>
  <c r="G102" i="3" s="1"/>
  <c r="G98" i="3"/>
  <c r="G97" i="3" s="1"/>
  <c r="G94" i="3"/>
  <c r="G91" i="3"/>
  <c r="G90" i="3" s="1"/>
  <c r="G82" i="3"/>
  <c r="G72" i="3"/>
  <c r="G65" i="3"/>
  <c r="G60" i="3"/>
  <c r="G56" i="3"/>
  <c r="G54" i="3"/>
  <c r="G50" i="3"/>
  <c r="G49" i="3" s="1"/>
  <c r="I43" i="3"/>
  <c r="J40" i="3"/>
  <c r="J39" i="3" s="1"/>
  <c r="J38" i="3" s="1"/>
  <c r="G40" i="3"/>
  <c r="G39" i="3"/>
  <c r="G38" i="3" s="1"/>
  <c r="H38" i="3"/>
  <c r="L14" i="3"/>
  <c r="L15" i="3"/>
  <c r="L17" i="3"/>
  <c r="L19" i="3"/>
  <c r="L22" i="3"/>
  <c r="L24" i="3"/>
  <c r="L27" i="3"/>
  <c r="L30" i="3"/>
  <c r="L32" i="3"/>
  <c r="L33" i="3"/>
  <c r="L36" i="3"/>
  <c r="L37" i="3"/>
  <c r="L41" i="3"/>
  <c r="L42" i="3"/>
  <c r="G30" i="8" l="1"/>
  <c r="C6" i="8"/>
  <c r="H39" i="8"/>
  <c r="G42" i="8"/>
  <c r="H27" i="8"/>
  <c r="H30" i="8"/>
  <c r="H28" i="8"/>
  <c r="H19" i="8"/>
  <c r="G16" i="8"/>
  <c r="H10" i="8"/>
  <c r="G28" i="8"/>
  <c r="G13" i="8"/>
  <c r="G27" i="8"/>
  <c r="G22" i="8"/>
  <c r="G6" i="8"/>
  <c r="G19" i="8"/>
  <c r="H13" i="8"/>
  <c r="G10" i="8"/>
  <c r="F6" i="11"/>
  <c r="H6" i="11" s="1"/>
  <c r="G11" i="11"/>
  <c r="H10" i="11"/>
  <c r="C7" i="11"/>
  <c r="G7" i="11" s="1"/>
  <c r="C10" i="11"/>
  <c r="J15" i="1"/>
  <c r="G106" i="3"/>
  <c r="G105" i="3" s="1"/>
  <c r="G59" i="3"/>
  <c r="L40" i="3"/>
  <c r="L38" i="3"/>
  <c r="L39" i="3"/>
  <c r="C6" i="11" l="1"/>
  <c r="G6" i="11" s="1"/>
  <c r="G10" i="11"/>
  <c r="L15" i="1"/>
  <c r="K13" i="3" l="1"/>
  <c r="K14" i="3"/>
  <c r="K15" i="3"/>
  <c r="K17" i="3"/>
  <c r="K19" i="3"/>
  <c r="K22" i="3"/>
  <c r="K24" i="3"/>
  <c r="K25" i="3"/>
  <c r="K26" i="3"/>
  <c r="K27" i="3"/>
  <c r="K30" i="3"/>
  <c r="K32" i="3"/>
  <c r="K33" i="3"/>
  <c r="K36" i="3"/>
  <c r="K37" i="3"/>
  <c r="K38" i="3"/>
  <c r="K39" i="3"/>
  <c r="K40" i="3"/>
  <c r="K41" i="3"/>
  <c r="K42" i="3"/>
  <c r="H11" i="3"/>
  <c r="H43" i="3" s="1"/>
  <c r="J35" i="3"/>
  <c r="L35" i="3" s="1"/>
  <c r="J34" i="3"/>
  <c r="L34" i="3" s="1"/>
  <c r="J31" i="3"/>
  <c r="L31" i="3" s="1"/>
  <c r="J29" i="3"/>
  <c r="L29" i="3" s="1"/>
  <c r="J26" i="3"/>
  <c r="L26" i="3" s="1"/>
  <c r="J25" i="3"/>
  <c r="L25" i="3" s="1"/>
  <c r="J23" i="3"/>
  <c r="L23" i="3" s="1"/>
  <c r="J21" i="3"/>
  <c r="K21" i="3" s="1"/>
  <c r="J18" i="3"/>
  <c r="L18" i="3" s="1"/>
  <c r="J16" i="3"/>
  <c r="L16" i="3" s="1"/>
  <c r="J13" i="3"/>
  <c r="L13" i="3" s="1"/>
  <c r="G35" i="3"/>
  <c r="G34" i="3"/>
  <c r="K34" i="3" s="1"/>
  <c r="G31" i="3"/>
  <c r="G29" i="3"/>
  <c r="G28" i="3" s="1"/>
  <c r="G26" i="3"/>
  <c r="G25" i="3" s="1"/>
  <c r="G23" i="3"/>
  <c r="G21" i="3"/>
  <c r="G20" i="3" s="1"/>
  <c r="G16" i="3"/>
  <c r="G12" i="3" s="1"/>
  <c r="G11" i="3" s="1"/>
  <c r="G13" i="3"/>
  <c r="I15" i="1"/>
  <c r="H12" i="1"/>
  <c r="H15" i="1" s="1"/>
  <c r="I12" i="1"/>
  <c r="G12" i="1"/>
  <c r="K12" i="1" s="1"/>
  <c r="H9" i="1"/>
  <c r="I9" i="1"/>
  <c r="G9" i="1"/>
  <c r="K9" i="1" s="1"/>
  <c r="I15" i="7"/>
  <c r="I16" i="7"/>
  <c r="I17" i="7"/>
  <c r="I19" i="7"/>
  <c r="I20" i="7"/>
  <c r="I21" i="7"/>
  <c r="I22" i="7"/>
  <c r="I24" i="7"/>
  <c r="I25" i="7"/>
  <c r="I26" i="7"/>
  <c r="I27" i="7"/>
  <c r="I28" i="7"/>
  <c r="I29" i="7"/>
  <c r="I30" i="7"/>
  <c r="I31" i="7"/>
  <c r="I33" i="7"/>
  <c r="I34" i="7"/>
  <c r="I35" i="7"/>
  <c r="I36" i="7"/>
  <c r="I37" i="7"/>
  <c r="I40" i="7"/>
  <c r="I43" i="7"/>
  <c r="I49" i="7"/>
  <c r="I50" i="7"/>
  <c r="I51" i="7"/>
  <c r="I52" i="7"/>
  <c r="I56" i="7"/>
  <c r="I58" i="7"/>
  <c r="I65" i="7"/>
  <c r="I66" i="7"/>
  <c r="I68" i="7"/>
  <c r="I70" i="7"/>
  <c r="I76" i="7"/>
  <c r="I77" i="7"/>
  <c r="I80" i="7"/>
  <c r="I86" i="7"/>
  <c r="I92" i="7"/>
  <c r="I98" i="7"/>
  <c r="I104" i="7"/>
  <c r="I110" i="7"/>
  <c r="I112" i="7"/>
  <c r="I114" i="7"/>
  <c r="I117" i="7"/>
  <c r="I118" i="7"/>
  <c r="I119" i="7"/>
  <c r="I120" i="7"/>
  <c r="I125" i="7"/>
  <c r="I127" i="7"/>
  <c r="I129" i="7"/>
  <c r="I132" i="7"/>
  <c r="I133" i="7"/>
  <c r="I134" i="7"/>
  <c r="I135" i="7"/>
  <c r="I141" i="7"/>
  <c r="I143" i="7"/>
  <c r="I145" i="7"/>
  <c r="I148" i="7"/>
  <c r="I149" i="7"/>
  <c r="I154" i="7"/>
  <c r="I156" i="7"/>
  <c r="I158" i="7"/>
  <c r="I161" i="7"/>
  <c r="I162" i="7"/>
  <c r="I163" i="7"/>
  <c r="I169" i="7"/>
  <c r="I176" i="7"/>
  <c r="I183" i="7"/>
  <c r="I187" i="7"/>
  <c r="I190" i="7"/>
  <c r="I192" i="7"/>
  <c r="I193" i="7"/>
  <c r="I199" i="7"/>
  <c r="I203" i="7"/>
  <c r="I204" i="7"/>
  <c r="I206" i="7"/>
  <c r="I213" i="7"/>
  <c r="I214" i="7"/>
  <c r="I220" i="7"/>
  <c r="I226" i="7"/>
  <c r="I233" i="7"/>
  <c r="I235" i="7"/>
  <c r="I236" i="7"/>
  <c r="I238" i="7"/>
  <c r="I241" i="7"/>
  <c r="I242" i="7"/>
  <c r="I243" i="7"/>
  <c r="I248" i="7"/>
  <c r="I253" i="7"/>
  <c r="I255" i="7"/>
  <c r="I256" i="7"/>
  <c r="I258" i="7"/>
  <c r="I259" i="7"/>
  <c r="I264" i="7"/>
  <c r="I269" i="7"/>
  <c r="I272" i="7"/>
  <c r="I274" i="7"/>
  <c r="I275" i="7"/>
  <c r="I276" i="7"/>
  <c r="I278" i="7"/>
  <c r="I281" i="7"/>
  <c r="I286" i="7"/>
  <c r="I287" i="7"/>
  <c r="I288" i="7"/>
  <c r="I289" i="7"/>
  <c r="I290" i="7"/>
  <c r="I292" i="7"/>
  <c r="I297" i="7"/>
  <c r="I301" i="7"/>
  <c r="I303" i="7"/>
  <c r="I305" i="7"/>
  <c r="I307" i="7"/>
  <c r="I312" i="7"/>
  <c r="I313" i="7"/>
  <c r="I314" i="7"/>
  <c r="I316" i="7"/>
  <c r="I318" i="7"/>
  <c r="I320" i="7"/>
  <c r="I321" i="7"/>
  <c r="I324" i="7"/>
  <c r="I326" i="7"/>
  <c r="I327" i="7"/>
  <c r="I328" i="7"/>
  <c r="I330" i="7"/>
  <c r="I336" i="7"/>
  <c r="I337" i="7"/>
  <c r="I339" i="7"/>
  <c r="I341" i="7"/>
  <c r="I347" i="7"/>
  <c r="I349" i="7"/>
  <c r="I355" i="7"/>
  <c r="I356" i="7"/>
  <c r="I357" i="7"/>
  <c r="I359" i="7"/>
  <c r="I363" i="7"/>
  <c r="I368" i="7"/>
  <c r="I370" i="7"/>
  <c r="I371" i="7"/>
  <c r="I372" i="7"/>
  <c r="I374" i="7"/>
  <c r="I378" i="7"/>
  <c r="I383" i="7"/>
  <c r="I389" i="7"/>
  <c r="I394" i="7"/>
  <c r="I396" i="7"/>
  <c r="I397" i="7"/>
  <c r="I398" i="7"/>
  <c r="I400" i="7"/>
  <c r="I404" i="7"/>
  <c r="I409" i="7"/>
  <c r="I412" i="7"/>
  <c r="I413" i="7"/>
  <c r="I415" i="7"/>
  <c r="I417" i="7"/>
  <c r="I418" i="7"/>
  <c r="I420" i="7"/>
  <c r="I424" i="7"/>
  <c r="I429" i="7"/>
  <c r="I431" i="7"/>
  <c r="I433" i="7"/>
  <c r="I439" i="7"/>
  <c r="I445" i="7"/>
  <c r="I447" i="7"/>
  <c r="I448" i="7"/>
  <c r="I449" i="7"/>
  <c r="I450" i="7"/>
  <c r="I453" i="7"/>
  <c r="I457" i="7"/>
  <c r="I458" i="7"/>
  <c r="I463" i="7"/>
  <c r="I468" i="7"/>
  <c r="I473" i="7"/>
  <c r="I474" i="7"/>
  <c r="I476" i="7"/>
  <c r="I478" i="7"/>
  <c r="I481" i="7"/>
  <c r="I483" i="7"/>
  <c r="I485" i="7"/>
  <c r="I487" i="7"/>
  <c r="I490" i="7"/>
  <c r="I496" i="7"/>
  <c r="I498" i="7"/>
  <c r="I499" i="7"/>
  <c r="I500" i="7"/>
  <c r="I506" i="7"/>
  <c r="I510" i="7"/>
  <c r="I515" i="7"/>
  <c r="I517" i="7"/>
  <c r="I521" i="7"/>
  <c r="I527" i="7"/>
  <c r="I532" i="7"/>
  <c r="I537" i="7"/>
  <c r="I543" i="7"/>
  <c r="I546" i="7"/>
  <c r="I547" i="7"/>
  <c r="I548" i="7"/>
  <c r="I549" i="7"/>
  <c r="I550" i="7"/>
  <c r="I555" i="7"/>
  <c r="I561" i="7"/>
  <c r="I564" i="7"/>
  <c r="I569" i="7"/>
  <c r="I575" i="7"/>
  <c r="I577" i="7"/>
  <c r="I580" i="7"/>
  <c r="I586" i="7"/>
  <c r="I589" i="7"/>
  <c r="I593" i="7"/>
  <c r="I599" i="7"/>
  <c r="I601" i="7"/>
  <c r="I603" i="7"/>
  <c r="I606" i="7"/>
  <c r="I611" i="7"/>
  <c r="I613" i="7"/>
  <c r="I615" i="7"/>
  <c r="I618" i="7"/>
  <c r="G15" i="1" l="1"/>
  <c r="K15" i="1" s="1"/>
  <c r="G10" i="3"/>
  <c r="G43" i="3"/>
  <c r="J28" i="3"/>
  <c r="K16" i="3"/>
  <c r="J20" i="3"/>
  <c r="L21" i="3"/>
  <c r="K31" i="3"/>
  <c r="J12" i="3"/>
  <c r="K18" i="3"/>
  <c r="H10" i="3"/>
  <c r="K35" i="3"/>
  <c r="K29" i="3"/>
  <c r="K23" i="3"/>
  <c r="H617" i="7"/>
  <c r="I617" i="7" s="1"/>
  <c r="H614" i="7"/>
  <c r="I614" i="7" s="1"/>
  <c r="H612" i="7"/>
  <c r="I612" i="7" s="1"/>
  <c r="H610" i="7"/>
  <c r="H605" i="7"/>
  <c r="H602" i="7"/>
  <c r="H600" i="7"/>
  <c r="I600" i="7" s="1"/>
  <c r="H598" i="7"/>
  <c r="I598" i="7" s="1"/>
  <c r="H592" i="7"/>
  <c r="I592" i="7" s="1"/>
  <c r="H588" i="7"/>
  <c r="H585" i="7"/>
  <c r="H579" i="7"/>
  <c r="I579" i="7" s="1"/>
  <c r="H576" i="7"/>
  <c r="I576" i="7" s="1"/>
  <c r="H574" i="7"/>
  <c r="I574" i="7" s="1"/>
  <c r="H568" i="7"/>
  <c r="I568" i="7" s="1"/>
  <c r="H563" i="7"/>
  <c r="I563" i="7" s="1"/>
  <c r="H560" i="7"/>
  <c r="I560" i="7" s="1"/>
  <c r="H554" i="7"/>
  <c r="H545" i="7"/>
  <c r="H542" i="7"/>
  <c r="H539" i="7" s="1"/>
  <c r="H536" i="7"/>
  <c r="H531" i="7"/>
  <c r="I531" i="7" s="1"/>
  <c r="H526" i="7"/>
  <c r="I526" i="7" s="1"/>
  <c r="H525" i="7"/>
  <c r="H520" i="7"/>
  <c r="H516" i="7"/>
  <c r="I516" i="7" s="1"/>
  <c r="H514" i="7"/>
  <c r="I514" i="7" s="1"/>
  <c r="H509" i="7"/>
  <c r="H505" i="7"/>
  <c r="H497" i="7"/>
  <c r="I497" i="7" s="1"/>
  <c r="H495" i="7"/>
  <c r="H489" i="7"/>
  <c r="H484" i="7"/>
  <c r="I484" i="7" s="1"/>
  <c r="H482" i="7"/>
  <c r="I482" i="7" s="1"/>
  <c r="H480" i="7"/>
  <c r="H477" i="7"/>
  <c r="I477" i="7" s="1"/>
  <c r="H475" i="7"/>
  <c r="I475" i="7" s="1"/>
  <c r="H472" i="7"/>
  <c r="H467" i="7"/>
  <c r="I467" i="7" s="1"/>
  <c r="H462" i="7"/>
  <c r="H456" i="7"/>
  <c r="H451" i="7"/>
  <c r="I451" i="7" s="1"/>
  <c r="H446" i="7"/>
  <c r="I446" i="7" s="1"/>
  <c r="H444" i="7"/>
  <c r="H438" i="7"/>
  <c r="I438" i="7" s="1"/>
  <c r="H432" i="7"/>
  <c r="I432" i="7" s="1"/>
  <c r="H430" i="7"/>
  <c r="I430" i="7" s="1"/>
  <c r="H428" i="7"/>
  <c r="H423" i="7"/>
  <c r="I423" i="7" s="1"/>
  <c r="H419" i="7"/>
  <c r="I419" i="7" s="1"/>
  <c r="H416" i="7"/>
  <c r="I416" i="7" s="1"/>
  <c r="H414" i="7"/>
  <c r="H411" i="7"/>
  <c r="I411" i="7" s="1"/>
  <c r="H408" i="7"/>
  <c r="I408" i="7" s="1"/>
  <c r="H403" i="7"/>
  <c r="I403" i="7" s="1"/>
  <c r="H399" i="7"/>
  <c r="I399" i="7" s="1"/>
  <c r="H395" i="7"/>
  <c r="I395" i="7" s="1"/>
  <c r="H393" i="7"/>
  <c r="H388" i="7"/>
  <c r="H382" i="7"/>
  <c r="I382" i="7" s="1"/>
  <c r="H377" i="7"/>
  <c r="I377" i="7" s="1"/>
  <c r="H373" i="7"/>
  <c r="I373" i="7" s="1"/>
  <c r="H369" i="7"/>
  <c r="I369" i="7" s="1"/>
  <c r="H367" i="7"/>
  <c r="H362" i="7"/>
  <c r="H358" i="7"/>
  <c r="I358" i="7" s="1"/>
  <c r="H354" i="7"/>
  <c r="I354" i="7" s="1"/>
  <c r="H348" i="7"/>
  <c r="I348" i="7" s="1"/>
  <c r="H346" i="7"/>
  <c r="I346" i="7" s="1"/>
  <c r="H340" i="7"/>
  <c r="I340" i="7" s="1"/>
  <c r="H338" i="7"/>
  <c r="I338" i="7" s="1"/>
  <c r="H335" i="7"/>
  <c r="I335" i="7" s="1"/>
  <c r="H329" i="7"/>
  <c r="I329" i="7" s="1"/>
  <c r="H325" i="7"/>
  <c r="I325" i="7" s="1"/>
  <c r="H323" i="7"/>
  <c r="I323" i="7" s="1"/>
  <c r="H319" i="7"/>
  <c r="I319" i="7" s="1"/>
  <c r="H317" i="7"/>
  <c r="I317" i="7" s="1"/>
  <c r="H315" i="7"/>
  <c r="I315" i="7" s="1"/>
  <c r="H311" i="7"/>
  <c r="H306" i="7"/>
  <c r="I306" i="7" s="1"/>
  <c r="H304" i="7"/>
  <c r="I304" i="7" s="1"/>
  <c r="H302" i="7"/>
  <c r="I302" i="7" s="1"/>
  <c r="H300" i="7"/>
  <c r="H296" i="7"/>
  <c r="I296" i="7" s="1"/>
  <c r="H295" i="7"/>
  <c r="H291" i="7"/>
  <c r="I291" i="7" s="1"/>
  <c r="I285" i="7"/>
  <c r="H280" i="7"/>
  <c r="I280" i="7" s="1"/>
  <c r="H277" i="7"/>
  <c r="I277" i="7" s="1"/>
  <c r="H273" i="7"/>
  <c r="I273" i="7" s="1"/>
  <c r="H271" i="7"/>
  <c r="I271" i="7" s="1"/>
  <c r="H268" i="7"/>
  <c r="I268" i="7" s="1"/>
  <c r="H267" i="7"/>
  <c r="I267" i="7" s="1"/>
  <c r="H263" i="7"/>
  <c r="I263" i="7" s="1"/>
  <c r="H262" i="7"/>
  <c r="H257" i="7"/>
  <c r="I257" i="7" s="1"/>
  <c r="H254" i="7"/>
  <c r="I254" i="7" s="1"/>
  <c r="H252" i="7"/>
  <c r="I252" i="7" s="1"/>
  <c r="H247" i="7"/>
  <c r="I247" i="7" s="1"/>
  <c r="H240" i="7"/>
  <c r="I240" i="7" s="1"/>
  <c r="H239" i="7"/>
  <c r="I237" i="7"/>
  <c r="H234" i="7"/>
  <c r="I234" i="7" s="1"/>
  <c r="H232" i="7"/>
  <c r="I232" i="7" s="1"/>
  <c r="H225" i="7"/>
  <c r="H219" i="7"/>
  <c r="I219" i="7" s="1"/>
  <c r="H218" i="7"/>
  <c r="H212" i="7"/>
  <c r="H205" i="7"/>
  <c r="I205" i="7" s="1"/>
  <c r="H202" i="7"/>
  <c r="I202" i="7" s="1"/>
  <c r="H198" i="7"/>
  <c r="H197" i="7"/>
  <c r="I197" i="7" s="1"/>
  <c r="H191" i="7"/>
  <c r="I191" i="7" s="1"/>
  <c r="H189" i="7"/>
  <c r="I189" i="7" s="1"/>
  <c r="H188" i="7"/>
  <c r="I188" i="7" s="1"/>
  <c r="H186" i="7"/>
  <c r="H182" i="7"/>
  <c r="H175" i="7"/>
  <c r="I175" i="7" s="1"/>
  <c r="H168" i="7"/>
  <c r="I168" i="7" s="1"/>
  <c r="H160" i="7"/>
  <c r="H157" i="7"/>
  <c r="I157" i="7" s="1"/>
  <c r="H155" i="7"/>
  <c r="I155" i="7" s="1"/>
  <c r="H153" i="7"/>
  <c r="I153" i="7" s="1"/>
  <c r="H147" i="7"/>
  <c r="I147" i="7" s="1"/>
  <c r="H144" i="7"/>
  <c r="I144" i="7" s="1"/>
  <c r="H142" i="7"/>
  <c r="I142" i="7" s="1"/>
  <c r="H140" i="7"/>
  <c r="H131" i="7"/>
  <c r="I131" i="7" s="1"/>
  <c r="H130" i="7"/>
  <c r="H128" i="7"/>
  <c r="I128" i="7" s="1"/>
  <c r="H126" i="7"/>
  <c r="I126" i="7" s="1"/>
  <c r="H124" i="7"/>
  <c r="I124" i="7" s="1"/>
  <c r="H116" i="7"/>
  <c r="I116" i="7" s="1"/>
  <c r="H113" i="7"/>
  <c r="I113" i="7" s="1"/>
  <c r="H111" i="7"/>
  <c r="I111" i="7" s="1"/>
  <c r="H109" i="7"/>
  <c r="I109" i="7" s="1"/>
  <c r="H103" i="7"/>
  <c r="I103" i="7" s="1"/>
  <c r="H102" i="7"/>
  <c r="I102" i="7" s="1"/>
  <c r="H97" i="7"/>
  <c r="I97" i="7" s="1"/>
  <c r="H91" i="7"/>
  <c r="I91" i="7" s="1"/>
  <c r="H85" i="7"/>
  <c r="I85" i="7" s="1"/>
  <c r="H75" i="7"/>
  <c r="I75" i="7" s="1"/>
  <c r="H69" i="7"/>
  <c r="I69" i="7" s="1"/>
  <c r="H67" i="7"/>
  <c r="I67" i="7" s="1"/>
  <c r="H64" i="7"/>
  <c r="I64" i="7" s="1"/>
  <c r="H57" i="7"/>
  <c r="I57" i="7" s="1"/>
  <c r="H55" i="7"/>
  <c r="H48" i="7"/>
  <c r="I48" i="7" s="1"/>
  <c r="H42" i="7"/>
  <c r="H39" i="7"/>
  <c r="I39" i="7" s="1"/>
  <c r="H38" i="7"/>
  <c r="I38" i="7" s="1"/>
  <c r="H32" i="7"/>
  <c r="I32" i="7" s="1"/>
  <c r="H23" i="7"/>
  <c r="I23" i="7" s="1"/>
  <c r="H18" i="7"/>
  <c r="H14" i="7"/>
  <c r="I14" i="7" s="1"/>
  <c r="F616" i="7"/>
  <c r="F609" i="7"/>
  <c r="F608" i="7" s="1"/>
  <c r="F607" i="7" s="1"/>
  <c r="F596" i="7"/>
  <c r="F595" i="7" s="1"/>
  <c r="F590" i="7"/>
  <c r="F583" i="7"/>
  <c r="F572" i="7"/>
  <c r="F571" i="7" s="1"/>
  <c r="F570" i="7" s="1"/>
  <c r="F566" i="7"/>
  <c r="F565" i="7"/>
  <c r="F558" i="7"/>
  <c r="F557" i="7" s="1"/>
  <c r="F553" i="7"/>
  <c r="F552" i="7" s="1"/>
  <c r="F551" i="7" s="1"/>
  <c r="F538" i="7"/>
  <c r="F534" i="7"/>
  <c r="F530" i="7"/>
  <c r="F529" i="7" s="1"/>
  <c r="F528" i="7" s="1"/>
  <c r="F524" i="7"/>
  <c r="F523" i="7" s="1"/>
  <c r="F519" i="7"/>
  <c r="F518" i="7" s="1"/>
  <c r="F513" i="7"/>
  <c r="F512" i="7" s="1"/>
  <c r="F511" i="7" s="1"/>
  <c r="F508" i="7"/>
  <c r="F507" i="7"/>
  <c r="F503" i="7"/>
  <c r="F493" i="7"/>
  <c r="F492" i="7" s="1"/>
  <c r="F491" i="7" s="1"/>
  <c r="F489" i="7"/>
  <c r="F488" i="7"/>
  <c r="F470" i="7" s="1"/>
  <c r="F469" i="7" s="1"/>
  <c r="F466" i="7"/>
  <c r="F465" i="7" s="1"/>
  <c r="F464" i="7" s="1"/>
  <c r="F460" i="7"/>
  <c r="F459" i="7"/>
  <c r="F454" i="7"/>
  <c r="F441" i="7" s="1"/>
  <c r="F442" i="7"/>
  <c r="F437" i="7"/>
  <c r="F436" i="7" s="1"/>
  <c r="F435" i="7" s="1"/>
  <c r="F434" i="7" s="1"/>
  <c r="F426" i="7"/>
  <c r="F425" i="7" s="1"/>
  <c r="F421" i="7"/>
  <c r="F406" i="7"/>
  <c r="F405" i="7" s="1"/>
  <c r="F391" i="7"/>
  <c r="F390" i="7" s="1"/>
  <c r="F387" i="7"/>
  <c r="F386" i="7" s="1"/>
  <c r="F385" i="7" s="1"/>
  <c r="F380" i="7"/>
  <c r="F379" i="7"/>
  <c r="F376" i="7"/>
  <c r="F375" i="7" s="1"/>
  <c r="F365" i="7"/>
  <c r="F361" i="7"/>
  <c r="F360" i="7" s="1"/>
  <c r="F353" i="7"/>
  <c r="F352" i="7" s="1"/>
  <c r="F344" i="7"/>
  <c r="F343" i="7"/>
  <c r="F342" i="7" s="1"/>
  <c r="F333" i="7"/>
  <c r="F332" i="7"/>
  <c r="F331" i="7" s="1"/>
  <c r="F309" i="7"/>
  <c r="F308" i="7" s="1"/>
  <c r="F300" i="7"/>
  <c r="F299" i="7"/>
  <c r="F294" i="7"/>
  <c r="F293" i="7" s="1"/>
  <c r="F283" i="7"/>
  <c r="F282" i="7" s="1"/>
  <c r="F279" i="7"/>
  <c r="F266" i="7" s="1"/>
  <c r="F265" i="7" s="1"/>
  <c r="F262" i="7"/>
  <c r="F261" i="7"/>
  <c r="F260" i="7" s="1"/>
  <c r="F250" i="7"/>
  <c r="F249" i="7" s="1"/>
  <c r="F246" i="7"/>
  <c r="F245" i="7" s="1"/>
  <c r="F244" i="7" s="1"/>
  <c r="F239" i="7"/>
  <c r="F230" i="7"/>
  <c r="F229" i="7" s="1"/>
  <c r="F223" i="7"/>
  <c r="F222" i="7" s="1"/>
  <c r="F221" i="7" s="1"/>
  <c r="F217" i="7"/>
  <c r="F216" i="7" s="1"/>
  <c r="F215" i="7" s="1"/>
  <c r="F210" i="7"/>
  <c r="F209" i="7" s="1"/>
  <c r="F208" i="7" s="1"/>
  <c r="F200" i="7"/>
  <c r="F198" i="7"/>
  <c r="F196" i="7"/>
  <c r="F184" i="7"/>
  <c r="F182" i="7"/>
  <c r="F180" i="7"/>
  <c r="F173" i="7"/>
  <c r="F172" i="7" s="1"/>
  <c r="F171" i="7" s="1"/>
  <c r="F170" i="7" s="1"/>
  <c r="F167" i="7"/>
  <c r="F166" i="7" s="1"/>
  <c r="F165" i="7" s="1"/>
  <c r="F164" i="7" s="1"/>
  <c r="F151" i="7"/>
  <c r="F150" i="7" s="1"/>
  <c r="F138" i="7"/>
  <c r="F137" i="7" s="1"/>
  <c r="F136" i="7" s="1"/>
  <c r="F122" i="7"/>
  <c r="F121" i="7" s="1"/>
  <c r="F107" i="7"/>
  <c r="F101" i="7"/>
  <c r="F100" i="7" s="1"/>
  <c r="F99" i="7" s="1"/>
  <c r="F96" i="7"/>
  <c r="F94" i="7"/>
  <c r="F93" i="7"/>
  <c r="F89" i="7"/>
  <c r="F88" i="7" s="1"/>
  <c r="F87" i="7" s="1"/>
  <c r="F84" i="7"/>
  <c r="F83" i="7" s="1"/>
  <c r="F82" i="7" s="1"/>
  <c r="F81" i="7" s="1"/>
  <c r="F73" i="7"/>
  <c r="F72" i="7" s="1"/>
  <c r="F71" i="7" s="1"/>
  <c r="F62" i="7"/>
  <c r="F61" i="7" s="1"/>
  <c r="F60" i="7" s="1"/>
  <c r="F55" i="7"/>
  <c r="F54" i="7"/>
  <c r="F53" i="7" s="1"/>
  <c r="F46" i="7"/>
  <c r="F45" i="7"/>
  <c r="F12" i="7"/>
  <c r="H376" i="7" l="1"/>
  <c r="H375" i="7" s="1"/>
  <c r="I55" i="7"/>
  <c r="H74" i="7"/>
  <c r="I74" i="7" s="1"/>
  <c r="H407" i="7"/>
  <c r="I407" i="7" s="1"/>
  <c r="H567" i="7"/>
  <c r="I567" i="7" s="1"/>
  <c r="F298" i="7"/>
  <c r="H115" i="7"/>
  <c r="I115" i="7" s="1"/>
  <c r="H201" i="7"/>
  <c r="I201" i="7" s="1"/>
  <c r="H246" i="7"/>
  <c r="H245" i="7" s="1"/>
  <c r="H279" i="7"/>
  <c r="I279" i="7" s="1"/>
  <c r="H402" i="7"/>
  <c r="I402" i="7" s="1"/>
  <c r="H437" i="7"/>
  <c r="H562" i="7"/>
  <c r="I239" i="7"/>
  <c r="H270" i="7"/>
  <c r="F179" i="7"/>
  <c r="F178" i="7" s="1"/>
  <c r="H47" i="7"/>
  <c r="H84" i="7"/>
  <c r="H83" i="7" s="1"/>
  <c r="H101" i="7"/>
  <c r="H100" i="7" s="1"/>
  <c r="H146" i="7"/>
  <c r="I146" i="7" s="1"/>
  <c r="H167" i="7"/>
  <c r="I167" i="7" s="1"/>
  <c r="I182" i="7"/>
  <c r="H422" i="7"/>
  <c r="H466" i="7"/>
  <c r="I466" i="7" s="1"/>
  <c r="H530" i="7"/>
  <c r="I530" i="7" s="1"/>
  <c r="H591" i="7"/>
  <c r="I489" i="7"/>
  <c r="H90" i="7"/>
  <c r="H108" i="7"/>
  <c r="H123" i="7"/>
  <c r="I123" i="7" s="1"/>
  <c r="H251" i="7"/>
  <c r="H250" i="7" s="1"/>
  <c r="H63" i="7"/>
  <c r="I63" i="7" s="1"/>
  <c r="H174" i="7"/>
  <c r="F582" i="7"/>
  <c r="F581" i="7" s="1"/>
  <c r="H573" i="7"/>
  <c r="I573" i="7" s="1"/>
  <c r="H366" i="7"/>
  <c r="I367" i="7"/>
  <c r="F351" i="7"/>
  <c r="F195" i="7"/>
  <c r="F194" i="7" s="1"/>
  <c r="H159" i="7"/>
  <c r="I160" i="7"/>
  <c r="I198" i="7"/>
  <c r="I375" i="7"/>
  <c r="F207" i="7"/>
  <c r="H122" i="7"/>
  <c r="I130" i="7"/>
  <c r="H200" i="7"/>
  <c r="H224" i="7"/>
  <c r="I225" i="7"/>
  <c r="I246" i="7"/>
  <c r="H261" i="7"/>
  <c r="I262" i="7"/>
  <c r="H294" i="7"/>
  <c r="I295" i="7"/>
  <c r="H443" i="7"/>
  <c r="H442" i="7" s="1"/>
  <c r="I444" i="7"/>
  <c r="F533" i="7"/>
  <c r="F522" i="7" s="1"/>
  <c r="H152" i="7"/>
  <c r="I152" i="7" s="1"/>
  <c r="H334" i="7"/>
  <c r="H361" i="7"/>
  <c r="I362" i="7"/>
  <c r="H410" i="7"/>
  <c r="I410" i="7" s="1"/>
  <c r="I414" i="7"/>
  <c r="H427" i="7"/>
  <c r="I428" i="7"/>
  <c r="H488" i="7"/>
  <c r="I488" i="7" s="1"/>
  <c r="H513" i="7"/>
  <c r="H578" i="7"/>
  <c r="I578" i="7" s="1"/>
  <c r="H139" i="7"/>
  <c r="I140" i="7"/>
  <c r="F556" i="7"/>
  <c r="H13" i="7"/>
  <c r="I13" i="7" s="1"/>
  <c r="I18" i="7"/>
  <c r="H54" i="7"/>
  <c r="H96" i="7"/>
  <c r="H181" i="7"/>
  <c r="H196" i="7"/>
  <c r="I196" i="7" s="1"/>
  <c r="H211" i="7"/>
  <c r="I212" i="7"/>
  <c r="H387" i="7"/>
  <c r="I388" i="7"/>
  <c r="H455" i="7"/>
  <c r="I456" i="7"/>
  <c r="H494" i="7"/>
  <c r="I495" i="7"/>
  <c r="H559" i="7"/>
  <c r="H616" i="7"/>
  <c r="I616" i="7" s="1"/>
  <c r="H217" i="7"/>
  <c r="I218" i="7"/>
  <c r="H266" i="7"/>
  <c r="I270" i="7"/>
  <c r="H353" i="7"/>
  <c r="H392" i="7"/>
  <c r="I393" i="7"/>
  <c r="H436" i="7"/>
  <c r="I437" i="7"/>
  <c r="H461" i="7"/>
  <c r="I462" i="7"/>
  <c r="H519" i="7"/>
  <c r="I520" i="7"/>
  <c r="H597" i="7"/>
  <c r="I602" i="7"/>
  <c r="H41" i="7"/>
  <c r="I41" i="7" s="1"/>
  <c r="I42" i="7"/>
  <c r="H185" i="7"/>
  <c r="I186" i="7"/>
  <c r="H504" i="7"/>
  <c r="I505" i="7"/>
  <c r="H524" i="7"/>
  <c r="I525" i="7"/>
  <c r="I542" i="7"/>
  <c r="H604" i="7"/>
  <c r="I604" i="7" s="1"/>
  <c r="I605" i="7"/>
  <c r="H299" i="7"/>
  <c r="I299" i="7" s="1"/>
  <c r="I300" i="7"/>
  <c r="F502" i="7"/>
  <c r="F501" i="7" s="1"/>
  <c r="F364" i="7"/>
  <c r="H345" i="7"/>
  <c r="H508" i="7"/>
  <c r="I509" i="7"/>
  <c r="H544" i="7"/>
  <c r="I544" i="7" s="1"/>
  <c r="I545" i="7"/>
  <c r="H609" i="7"/>
  <c r="I610" i="7"/>
  <c r="H535" i="7"/>
  <c r="I536" i="7"/>
  <c r="H283" i="7"/>
  <c r="H587" i="7"/>
  <c r="I588" i="7"/>
  <c r="H584" i="7"/>
  <c r="I584" i="7" s="1"/>
  <c r="I585" i="7"/>
  <c r="H553" i="7"/>
  <c r="I554" i="7"/>
  <c r="I479" i="7"/>
  <c r="I480" i="7"/>
  <c r="H471" i="7"/>
  <c r="I472" i="7"/>
  <c r="H381" i="7"/>
  <c r="H322" i="7"/>
  <c r="I322" i="7" s="1"/>
  <c r="H310" i="7"/>
  <c r="I311" i="7"/>
  <c r="H231" i="7"/>
  <c r="F44" i="7"/>
  <c r="F106" i="7"/>
  <c r="F11" i="7"/>
  <c r="L20" i="3"/>
  <c r="K20" i="3"/>
  <c r="L28" i="3"/>
  <c r="K28" i="3"/>
  <c r="J11" i="3"/>
  <c r="L12" i="3"/>
  <c r="K12" i="3"/>
  <c r="F228" i="7"/>
  <c r="F440" i="7"/>
  <c r="F384" i="7"/>
  <c r="F594" i="7"/>
  <c r="I562" i="7" l="1"/>
  <c r="H558" i="7"/>
  <c r="H566" i="7"/>
  <c r="I376" i="7"/>
  <c r="H465" i="7"/>
  <c r="H464" i="7" s="1"/>
  <c r="I464" i="7" s="1"/>
  <c r="I101" i="7"/>
  <c r="H107" i="7"/>
  <c r="I107" i="7" s="1"/>
  <c r="I251" i="7"/>
  <c r="H529" i="7"/>
  <c r="I529" i="7" s="1"/>
  <c r="H62" i="7"/>
  <c r="I62" i="7" s="1"/>
  <c r="F177" i="7"/>
  <c r="I84" i="7"/>
  <c r="H401" i="7"/>
  <c r="I401" i="7" s="1"/>
  <c r="I443" i="7"/>
  <c r="I284" i="7"/>
  <c r="I108" i="7"/>
  <c r="I90" i="7"/>
  <c r="H89" i="7"/>
  <c r="I174" i="7"/>
  <c r="H173" i="7"/>
  <c r="H406" i="7"/>
  <c r="F350" i="7"/>
  <c r="F227" i="7" s="1"/>
  <c r="I591" i="7"/>
  <c r="H590" i="7"/>
  <c r="I590" i="7" s="1"/>
  <c r="H166" i="7"/>
  <c r="H165" i="7" s="1"/>
  <c r="I83" i="7"/>
  <c r="H82" i="7"/>
  <c r="I422" i="7"/>
  <c r="H421" i="7"/>
  <c r="I421" i="7" s="1"/>
  <c r="I47" i="7"/>
  <c r="H46" i="7"/>
  <c r="H223" i="7"/>
  <c r="I224" i="7"/>
  <c r="H583" i="7"/>
  <c r="H333" i="7"/>
  <c r="I334" i="7"/>
  <c r="H538" i="7"/>
  <c r="I539" i="7"/>
  <c r="I559" i="7"/>
  <c r="H386" i="7"/>
  <c r="I387" i="7"/>
  <c r="H244" i="7"/>
  <c r="I244" i="7" s="1"/>
  <c r="I245" i="7"/>
  <c r="H121" i="7"/>
  <c r="I121" i="7" s="1"/>
  <c r="I122" i="7"/>
  <c r="H151" i="7"/>
  <c r="I159" i="7"/>
  <c r="H365" i="7"/>
  <c r="I366" i="7"/>
  <c r="H523" i="7"/>
  <c r="I523" i="7" s="1"/>
  <c r="I524" i="7"/>
  <c r="H184" i="7"/>
  <c r="I185" i="7"/>
  <c r="H518" i="7"/>
  <c r="I518" i="7" s="1"/>
  <c r="I519" i="7"/>
  <c r="H216" i="7"/>
  <c r="I217" i="7"/>
  <c r="H249" i="7"/>
  <c r="I249" i="7" s="1"/>
  <c r="I250" i="7"/>
  <c r="H512" i="7"/>
  <c r="I513" i="7"/>
  <c r="H391" i="7"/>
  <c r="I392" i="7"/>
  <c r="H210" i="7"/>
  <c r="I211" i="7"/>
  <c r="H99" i="7"/>
  <c r="I99" i="7" s="1"/>
  <c r="I100" i="7"/>
  <c r="H405" i="7"/>
  <c r="I406" i="7"/>
  <c r="H507" i="7"/>
  <c r="I507" i="7" s="1"/>
  <c r="I508" i="7"/>
  <c r="H503" i="7"/>
  <c r="I504" i="7"/>
  <c r="H596" i="7"/>
  <c r="I597" i="7"/>
  <c r="H460" i="7"/>
  <c r="I461" i="7"/>
  <c r="I353" i="7"/>
  <c r="H352" i="7"/>
  <c r="H138" i="7"/>
  <c r="I139" i="7"/>
  <c r="H360" i="7"/>
  <c r="I360" i="7" s="1"/>
  <c r="I361" i="7"/>
  <c r="I54" i="7"/>
  <c r="H53" i="7"/>
  <c r="I53" i="7" s="1"/>
  <c r="I345" i="7"/>
  <c r="H344" i="7"/>
  <c r="H454" i="7"/>
  <c r="I454" i="7" s="1"/>
  <c r="I455" i="7"/>
  <c r="H260" i="7"/>
  <c r="I260" i="7" s="1"/>
  <c r="I261" i="7"/>
  <c r="H195" i="7"/>
  <c r="I200" i="7"/>
  <c r="H12" i="7"/>
  <c r="H608" i="7"/>
  <c r="I609" i="7"/>
  <c r="H265" i="7"/>
  <c r="I265" i="7" s="1"/>
  <c r="I266" i="7"/>
  <c r="H493" i="7"/>
  <c r="I494" i="7"/>
  <c r="H293" i="7"/>
  <c r="I293" i="7" s="1"/>
  <c r="I294" i="7"/>
  <c r="I181" i="7"/>
  <c r="H180" i="7"/>
  <c r="I180" i="7" s="1"/>
  <c r="H426" i="7"/>
  <c r="I427" i="7"/>
  <c r="H572" i="7"/>
  <c r="H435" i="7"/>
  <c r="I436" i="7"/>
  <c r="I96" i="7"/>
  <c r="H95" i="7"/>
  <c r="H534" i="7"/>
  <c r="I534" i="7" s="1"/>
  <c r="I535" i="7"/>
  <c r="H282" i="7"/>
  <c r="I282" i="7" s="1"/>
  <c r="I283" i="7"/>
  <c r="I587" i="7"/>
  <c r="H552" i="7"/>
  <c r="I553" i="7"/>
  <c r="H470" i="7"/>
  <c r="I471" i="7"/>
  <c r="I442" i="7"/>
  <c r="H380" i="7"/>
  <c r="I381" i="7"/>
  <c r="H309" i="7"/>
  <c r="I310" i="7"/>
  <c r="H230" i="7"/>
  <c r="I231" i="7"/>
  <c r="F105" i="7"/>
  <c r="F10" i="7"/>
  <c r="J10" i="3"/>
  <c r="J43" i="3"/>
  <c r="L11" i="3"/>
  <c r="K11" i="3"/>
  <c r="I465" i="7" l="1"/>
  <c r="H106" i="7"/>
  <c r="I106" i="7" s="1"/>
  <c r="H61" i="7"/>
  <c r="H565" i="7"/>
  <c r="I565" i="7" s="1"/>
  <c r="I566" i="7"/>
  <c r="I166" i="7"/>
  <c r="H528" i="7"/>
  <c r="I528" i="7" s="1"/>
  <c r="H441" i="7"/>
  <c r="I441" i="7" s="1"/>
  <c r="I82" i="7"/>
  <c r="H81" i="7"/>
  <c r="H45" i="7"/>
  <c r="I46" i="7"/>
  <c r="H172" i="7"/>
  <c r="I173" i="7"/>
  <c r="I89" i="7"/>
  <c r="H88" i="7"/>
  <c r="I95" i="7"/>
  <c r="H94" i="7"/>
  <c r="H492" i="7"/>
  <c r="I493" i="7"/>
  <c r="H194" i="7"/>
  <c r="I194" i="7" s="1"/>
  <c r="I195" i="7"/>
  <c r="H137" i="7"/>
  <c r="I138" i="7"/>
  <c r="H511" i="7"/>
  <c r="I511" i="7" s="1"/>
  <c r="I512" i="7"/>
  <c r="H215" i="7"/>
  <c r="I215" i="7" s="1"/>
  <c r="I216" i="7"/>
  <c r="H332" i="7"/>
  <c r="I333" i="7"/>
  <c r="H164" i="7"/>
  <c r="I164" i="7" s="1"/>
  <c r="I165" i="7"/>
  <c r="I405" i="7"/>
  <c r="H364" i="7"/>
  <c r="I364" i="7" s="1"/>
  <c r="I365" i="7"/>
  <c r="H434" i="7"/>
  <c r="I434" i="7" s="1"/>
  <c r="I435" i="7"/>
  <c r="H607" i="7"/>
  <c r="I607" i="7" s="1"/>
  <c r="I608" i="7"/>
  <c r="H571" i="7"/>
  <c r="I572" i="7"/>
  <c r="H11" i="7"/>
  <c r="I12" i="7"/>
  <c r="H459" i="7"/>
  <c r="I459" i="7" s="1"/>
  <c r="I460" i="7"/>
  <c r="H179" i="7"/>
  <c r="I184" i="7"/>
  <c r="H150" i="7"/>
  <c r="I150" i="7" s="1"/>
  <c r="I151" i="7"/>
  <c r="H533" i="7"/>
  <c r="I533" i="7" s="1"/>
  <c r="I538" i="7"/>
  <c r="H105" i="7"/>
  <c r="I105" i="7" s="1"/>
  <c r="H343" i="7"/>
  <c r="I344" i="7"/>
  <c r="H425" i="7"/>
  <c r="I425" i="7" s="1"/>
  <c r="I426" i="7"/>
  <c r="H595" i="7"/>
  <c r="I596" i="7"/>
  <c r="H209" i="7"/>
  <c r="I210" i="7"/>
  <c r="H385" i="7"/>
  <c r="I385" i="7" s="1"/>
  <c r="I386" i="7"/>
  <c r="I352" i="7"/>
  <c r="H351" i="7"/>
  <c r="I351" i="7" s="1"/>
  <c r="H557" i="7"/>
  <c r="I558" i="7"/>
  <c r="I503" i="7"/>
  <c r="H502" i="7"/>
  <c r="H390" i="7"/>
  <c r="I390" i="7" s="1"/>
  <c r="I391" i="7"/>
  <c r="H60" i="7"/>
  <c r="I60" i="7" s="1"/>
  <c r="I61" i="7"/>
  <c r="H222" i="7"/>
  <c r="I223" i="7"/>
  <c r="H582" i="7"/>
  <c r="I583" i="7"/>
  <c r="H551" i="7"/>
  <c r="I552" i="7"/>
  <c r="H469" i="7"/>
  <c r="I469" i="7" s="1"/>
  <c r="I470" i="7"/>
  <c r="H379" i="7"/>
  <c r="I380" i="7"/>
  <c r="H308" i="7"/>
  <c r="I309" i="7"/>
  <c r="H229" i="7"/>
  <c r="H228" i="7" s="1"/>
  <c r="I230" i="7"/>
  <c r="F59" i="7"/>
  <c r="F9" i="7"/>
  <c r="L43" i="3"/>
  <c r="K43" i="3"/>
  <c r="L10" i="3"/>
  <c r="K10" i="3"/>
  <c r="H44" i="7" l="1"/>
  <c r="I44" i="7" s="1"/>
  <c r="I45" i="7"/>
  <c r="I88" i="7"/>
  <c r="H87" i="7"/>
  <c r="I87" i="7" s="1"/>
  <c r="I81" i="7"/>
  <c r="H79" i="7"/>
  <c r="H384" i="7"/>
  <c r="I384" i="7" s="1"/>
  <c r="H171" i="7"/>
  <c r="I172" i="7"/>
  <c r="H221" i="7"/>
  <c r="I221" i="7" s="1"/>
  <c r="I222" i="7"/>
  <c r="I595" i="7"/>
  <c r="H594" i="7"/>
  <c r="I594" i="7" s="1"/>
  <c r="H501" i="7"/>
  <c r="I501" i="7" s="1"/>
  <c r="I502" i="7"/>
  <c r="H10" i="7"/>
  <c r="I11" i="7"/>
  <c r="H491" i="7"/>
  <c r="I491" i="7" s="1"/>
  <c r="I492" i="7"/>
  <c r="H440" i="7"/>
  <c r="I440" i="7" s="1"/>
  <c r="I557" i="7"/>
  <c r="H556" i="7"/>
  <c r="I556" i="7" s="1"/>
  <c r="H208" i="7"/>
  <c r="I209" i="7"/>
  <c r="H342" i="7"/>
  <c r="I342" i="7" s="1"/>
  <c r="I343" i="7"/>
  <c r="H93" i="7"/>
  <c r="I93" i="7" s="1"/>
  <c r="I94" i="7"/>
  <c r="H178" i="7"/>
  <c r="I179" i="7"/>
  <c r="H570" i="7"/>
  <c r="I570" i="7" s="1"/>
  <c r="I571" i="7"/>
  <c r="H331" i="7"/>
  <c r="I331" i="7" s="1"/>
  <c r="I332" i="7"/>
  <c r="H136" i="7"/>
  <c r="I136" i="7" s="1"/>
  <c r="I137" i="7"/>
  <c r="I582" i="7"/>
  <c r="H581" i="7"/>
  <c r="I581" i="7" s="1"/>
  <c r="I551" i="7"/>
  <c r="H522" i="7"/>
  <c r="I522" i="7" s="1"/>
  <c r="I379" i="7"/>
  <c r="H350" i="7"/>
  <c r="I350" i="7" s="1"/>
  <c r="I308" i="7"/>
  <c r="H298" i="7"/>
  <c r="I298" i="7" s="1"/>
  <c r="I229" i="7"/>
  <c r="F8" i="7"/>
  <c r="H78" i="7" l="1"/>
  <c r="I79" i="7"/>
  <c r="I171" i="7"/>
  <c r="H170" i="7"/>
  <c r="I170" i="7" s="1"/>
  <c r="I208" i="7"/>
  <c r="H207" i="7"/>
  <c r="I207" i="7" s="1"/>
  <c r="H177" i="7"/>
  <c r="I177" i="7" s="1"/>
  <c r="I178" i="7"/>
  <c r="H9" i="7"/>
  <c r="I9" i="7" s="1"/>
  <c r="I10" i="7"/>
  <c r="I228" i="7"/>
  <c r="H227" i="7"/>
  <c r="H73" i="7" l="1"/>
  <c r="I78" i="7"/>
  <c r="I227" i="7"/>
  <c r="H72" i="7" l="1"/>
  <c r="I73" i="7"/>
  <c r="I72" i="7" l="1"/>
  <c r="H71" i="7"/>
  <c r="I71" i="7" l="1"/>
  <c r="H59" i="7"/>
  <c r="H8" i="7" s="1"/>
  <c r="I59" i="7" l="1"/>
  <c r="I8" i="7"/>
</calcChain>
</file>

<file path=xl/sharedStrings.xml><?xml version="1.0" encoding="utf-8"?>
<sst xmlns="http://schemas.openxmlformats.org/spreadsheetml/2006/main" count="995" uniqueCount="319">
  <si>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</si>
  <si>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</si>
  <si>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</si>
  <si>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</si>
  <si>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</si>
  <si>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</si>
  <si>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</si>
  <si>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</si>
  <si>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</si>
  <si>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</si>
  <si>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</si>
  <si>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</si>
  <si>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</si>
  <si>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</si>
  <si>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</si>
  <si>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</si>
  <si>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</si>
  <si>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</si>
  <si>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</si>
  <si>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</si>
  <si>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</si>
  <si>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</si>
  <si>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</si>
  <si>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</si>
  <si>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</si>
  <si>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</si>
  <si>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</si>
  <si>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</si>
  <si>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</si>
  <si>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</si>
  <si>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</si>
  <si>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</si>
  <si>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</si>
  <si>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</si>
  <si>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</si>
  <si>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</si>
  <si>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</si>
  <si>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</si>
  <si>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</si>
  <si>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</si>
  <si>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</si>
  <si>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</si>
  <si>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</si>
  <si>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</si>
  <si>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</si>
  <si>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</si>
  <si>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</si>
  <si>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</si>
  <si>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</si>
  <si>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</si>
  <si>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</si>
  <si>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</si>
  <si>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</si>
  <si>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</si>
  <si>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</si>
  <si>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</si>
  <si>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</si>
  <si>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</si>
  <si>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</si>
  <si>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</si>
  <si>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</si>
  <si>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</si>
  <si>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</si>
  <si>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</si>
  <si>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</si>
  <si>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</si>
  <si>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</si>
  <si>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</si>
  <si>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</si>
  <si>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OSNOVNE ŠKOLE SVETA NEDJELJA  ZA 2024. GODINU</t>
  </si>
  <si>
    <t xml:space="preserve">OSTVARENJE/IZVRŠENJE 
2023. </t>
  </si>
  <si>
    <t>IZVORNI PLAN ILI REBALANS 2024.</t>
  </si>
  <si>
    <t>TEKUĆI PLAN 2024.</t>
  </si>
  <si>
    <t>OSTVARENJE/IZVRŠENJE 
2024.</t>
  </si>
  <si>
    <t>OSTVARENJE/IZVRŠENJE 
2023.</t>
  </si>
  <si>
    <t>SVEUKUPNO</t>
  </si>
  <si>
    <t>PROGRAM 1001</t>
  </si>
  <si>
    <t>MINIMALNI STANDARD U OSNOVNOM ŠKOLSTVU-MATERIJALNI I FINANCIJSKI RASHODI</t>
  </si>
  <si>
    <t>Aktivnost A100001</t>
  </si>
  <si>
    <t>RASHODI POSLOVANJA</t>
  </si>
  <si>
    <t>Izvor financiranja 1.1.</t>
  </si>
  <si>
    <t>OPĆI PRIHODI I PRIMICI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</si>
  <si>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</si>
  <si>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</si>
  <si>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</si>
  <si>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</si>
  <si>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</si>
  <si>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</si>
  <si>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</si>
  <si>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</si>
  <si>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</si>
  <si>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</si>
  <si>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</si>
  <si>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</si>
  <si>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</si>
  <si>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</si>
  <si>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</si>
  <si>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</si>
  <si>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</si>
  <si>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</si>
  <si>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</si>
  <si>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</si>
  <si>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</si>
  <si>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</si>
  <si>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</si>
  <si>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</si>
  <si>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</si>
  <si>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</si>
  <si>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naravi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</si>
  <si>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</si>
  <si>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</si>
  <si>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</si>
  <si>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</si>
  <si>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</si>
  <si>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</si>
  <si>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</si>
  <si>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</si>
  <si>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</si>
  <si>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</si>
  <si>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</si>
  <si>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</si>
  <si>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Pomoći dane u inozemstvo i unutar općeg proračuna</t>
  </si>
  <si>
    <t>Prijenosi između proračunskih korisnika istog proračuna</t>
  </si>
  <si>
    <t>Tekući prijenosi između proračunskih korisnikaistog proračuna</t>
  </si>
  <si>
    <t>Tekući projekt T100004</t>
  </si>
  <si>
    <t>OBLJETNICE ŠKOLA</t>
  </si>
  <si>
    <t>Tekući projekt T100006</t>
  </si>
  <si>
    <t>OSTALE IZVANŠKOLSKE AKTIVNOSTI</t>
  </si>
  <si>
    <t>Tekući projekt T100040</t>
  </si>
  <si>
    <t>STRUČNO USAVRŠAVANJE DJELATNIKA U ŠKOLSTVU</t>
  </si>
  <si>
    <t>Tekući projekt T100041</t>
  </si>
  <si>
    <t>E-TEHNIČAR</t>
  </si>
  <si>
    <t>Tekući projekt T100055</t>
  </si>
  <si>
    <t>PRSTEN POTPORE VI</t>
  </si>
  <si>
    <t>Ostali rashodi za zaposlene</t>
  </si>
  <si>
    <t>Doprinosi na plaće</t>
  </si>
  <si>
    <t>Doprinosi za obvezno zdravstveno osiguranje</t>
  </si>
  <si>
    <t xml:space="preserve">Materijalni rashodi </t>
  </si>
  <si>
    <t>Naknade za prijevoz, za rad na terenu i odvojeni život</t>
  </si>
  <si>
    <t>Izvor financiranja 5.T.</t>
  </si>
  <si>
    <t>MZO-ESF-III</t>
  </si>
  <si>
    <t>Tekući projekt T100058</t>
  </si>
  <si>
    <t>PRSTEN POTPORE VII</t>
  </si>
  <si>
    <t>MZO-ESF-VII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</si>
  <si>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</si>
  <si>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</si>
  <si>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</si>
  <si>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</si>
  <si>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Naknade građanim i kućanstvima iz EU sredstava</t>
  </si>
  <si>
    <t>KAPITALNO ULAGANJE U OSNOVNO ŠKOLSTVO</t>
  </si>
  <si>
    <t>Kapitalni projekt K100102</t>
  </si>
  <si>
    <t xml:space="preserve">PŠ STRMEC, OŠ SVETA NEDELJA - PROJEKTIRANJE I IZGRADNJA NOVE ŠKOLE </t>
  </si>
  <si>
    <t>Rashodi za nabavu proizvedene dugotrajne imovine</t>
  </si>
  <si>
    <t>Građevinski objekti</t>
  </si>
  <si>
    <t>Poslovni objekti</t>
  </si>
  <si>
    <t>Rashodi za dodatna ulaganja ne nefinnacijskoj imovini</t>
  </si>
  <si>
    <t>Dodatna ulaganja na građevinskim objektima</t>
  </si>
  <si>
    <t>Postrojenja i oprema</t>
  </si>
  <si>
    <t>Uredska oprema i namještaj</t>
  </si>
  <si>
    <t xml:space="preserve">Sportska oprema </t>
  </si>
  <si>
    <t>Kapitalni projekt K100121</t>
  </si>
  <si>
    <t>PŠ STRMEC, OŠ SVETA NEDELJA - PROJEKTIRANJE I IZGRADNJA DVORANE</t>
  </si>
  <si>
    <t>Dodatna ulaganja na građ.objektima</t>
  </si>
  <si>
    <t>PROGRAM 1002</t>
  </si>
  <si>
    <t xml:space="preserve">KAPITALNO ULAGANJE </t>
  </si>
  <si>
    <t>Tekući projekt T100001</t>
  </si>
  <si>
    <t>OPREMA ŠKOLA</t>
  </si>
  <si>
    <t>Oprema za održavanje i zaštitu</t>
  </si>
  <si>
    <t>DODATNA ULAGANJA</t>
  </si>
  <si>
    <t>Izvor financiranja 4.1.</t>
  </si>
  <si>
    <t>Decentralizirana sredstva OŠ</t>
  </si>
  <si>
    <t>Rashodi za dodatna ulaganja na nefinancijskoj imovini</t>
  </si>
  <si>
    <t>Tekući projekt T100016</t>
  </si>
  <si>
    <t>KNJIGE ZA ŠKOLSKU KNJIŽNICU</t>
  </si>
  <si>
    <t>Knjige, umjetnička djela i ostale izložbene vrijednosti</t>
  </si>
  <si>
    <t>Knjige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</si>
  <si>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</si>
  <si>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</si>
  <si>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</si>
  <si>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</si>
  <si>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</si>
  <si>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</si>
  <si>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</si>
  <si>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</si>
  <si>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</si>
  <si>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</si>
  <si>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</si>
  <si>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</si>
  <si>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</si>
  <si>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Izvor financiranja 6.7.</t>
  </si>
  <si>
    <t>DONACIJE - PRENESENI VIŠAK PRIHODA - OŠ</t>
  </si>
  <si>
    <t>ADMINISTARTIVNO, TEHNIČKO I STRUČNO OSOBLJE</t>
  </si>
  <si>
    <t>Plaće za prekovremeni rad</t>
  </si>
  <si>
    <t>Plaće za posebne uvjete rada</t>
  </si>
  <si>
    <t>Doprinosi za obvezno osiguranje u slučaju nezaposlenosti</t>
  </si>
  <si>
    <t>Troškovi sudskih postupaka</t>
  </si>
  <si>
    <t>Zatezne kamate</t>
  </si>
  <si>
    <t>ŠKOLSKA KUHINJA</t>
  </si>
  <si>
    <t>Izvor financiranja 4.F.</t>
  </si>
  <si>
    <t>PRIHODI ZA POSEBNE NAMJENE - VIŠAK PRIHODA-OŠ</t>
  </si>
  <si>
    <t>Materijal i sirovine</t>
  </si>
  <si>
    <t>Uređaji, strojevi i oprema za ostale namjene</t>
  </si>
  <si>
    <t>Tekući projekt T100026</t>
  </si>
  <si>
    <t>ŠKOLSKO SPORTSKO DRUŠTVO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</si>
  <si>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</si>
  <si>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</si>
  <si>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</si>
  <si>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</si>
  <si>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</si>
  <si>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</si>
  <si>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OSPOSOBLJAVANJE BEZ ZASNIVANJA RADNOG ODNOSA</t>
  </si>
  <si>
    <t>Plaće</t>
  </si>
  <si>
    <t>Tekući projekt T100009</t>
  </si>
  <si>
    <t>OSTALE IZVANUČIONIČKE AKTIVNOSTI</t>
  </si>
  <si>
    <t>Tekući projekt T100012</t>
  </si>
  <si>
    <t>PRIHODI ZA POSEBNE NAMJENE</t>
  </si>
  <si>
    <t>Tekući projekt T100014</t>
  </si>
  <si>
    <t>TEKUĆE I INVESTICIJSKO ODRŽAVANJE</t>
  </si>
  <si>
    <t>POMOĆI - oš</t>
  </si>
  <si>
    <t>Izvor financiranja 7.6.</t>
  </si>
  <si>
    <t>PRIHODI OD NEF.IMOV.I NAD.ŠTETE S OSNOV.OSIG.</t>
  </si>
  <si>
    <t>Tekući projekt T100019</t>
  </si>
  <si>
    <t>PRIJEVOZ UČENIKA S TEŠKOĆAMA</t>
  </si>
  <si>
    <t>Naknade građanima i kućanstvima u novcu</t>
  </si>
  <si>
    <t>Tekući projekt T100020</t>
  </si>
  <si>
    <t>NABAVA UDŽBENIKA ZA UČENIKE</t>
  </si>
  <si>
    <t>Intelektulane usluge</t>
  </si>
  <si>
    <t>Tekući projekt T100024</t>
  </si>
  <si>
    <t>STJECANJE PRVOG RADNOG ISKUSTVA PRIPRAVNIŠTVO</t>
  </si>
  <si>
    <t xml:space="preserve">OSTVARENJE/IZVRŠENJE 2024. </t>
  </si>
  <si>
    <t xml:space="preserve">OSTVARENJE/IZVRŠENJE 
 2023. </t>
  </si>
  <si>
    <t>TEKUĆI PLAN 2024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</si>
  <si>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</si>
  <si>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</si>
  <si>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</si>
  <si>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roijenosa EU sredstava</t>
  </si>
  <si>
    <t>Prijenosi između proračunskih korisika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</si>
  <si>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</si>
  <si>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</si>
  <si>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</si>
  <si>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</si>
  <si>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</si>
  <si>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</si>
  <si>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</si>
  <si>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</si>
  <si>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</si>
  <si>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</si>
  <si>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</si>
  <si>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</si>
  <si>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</si>
  <si>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</si>
  <si>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</si>
  <si>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proračunaza financiranje redovne djelatnosti proračunskih korisnika</t>
  </si>
  <si>
    <t>Prihodi iz nadležnog proračuna za financiranje rashoda za nabavu nefinancijske imovine</t>
  </si>
  <si>
    <t>Prihodi iz nadležnog proračuna za financiranje rashoda poslovanja</t>
  </si>
  <si>
    <t>7=5/3*100</t>
  </si>
  <si>
    <t>VLASTITI IZVORI</t>
  </si>
  <si>
    <t>Rezultat poslovanja</t>
  </si>
  <si>
    <t>Višak/manjak prihoda</t>
  </si>
  <si>
    <t>Višak prihoda</t>
  </si>
  <si>
    <t>Manjak prihoda</t>
  </si>
  <si>
    <t>SVEUKUPNO 6+9</t>
  </si>
  <si>
    <t>Plaće za poseben uvjete rada</t>
  </si>
  <si>
    <t>Doprinosi za obvezno osig.u slučaju nezaposlenosti</t>
  </si>
  <si>
    <t>Naknade za prijevoz,rad na 
terenu i odvojeni život</t>
  </si>
  <si>
    <t>Uredski materijal</t>
  </si>
  <si>
    <t>Materijal za tekuće i inv.održavanje</t>
  </si>
  <si>
    <t>Sitan inventar i auto gume</t>
  </si>
  <si>
    <t>Službena odjeća i obuća</t>
  </si>
  <si>
    <t>Usluge tekućeg i inv.održavanja</t>
  </si>
  <si>
    <t>Zakupnine i najmanine</t>
  </si>
  <si>
    <t>Naknade za rad predstavničkih i izvršnih tijela,povjerenstava i slično</t>
  </si>
  <si>
    <t>Pomoći između proračunskih korisnika istog proračuna</t>
  </si>
  <si>
    <t>Tekući prijenos između proračunskih korisnika istog proračuna</t>
  </si>
  <si>
    <t>Naknade građanima i kućanstvima iz EU sredstava</t>
  </si>
  <si>
    <t>Tekuće donacije u naravi</t>
  </si>
  <si>
    <t>Poslovni objekt</t>
  </si>
  <si>
    <t>Instrumenti, uređaji i strojevi</t>
  </si>
  <si>
    <t>Uređaji,strojevi i oprema za ostale namjene</t>
  </si>
  <si>
    <t>Knjige,umjetnička djela i ostale izložbene vrijednosti</t>
  </si>
  <si>
    <t xml:space="preserve">Knjige </t>
  </si>
  <si>
    <t xml:space="preserve">OSTVARENJE/IZVRŠENJE  2023.
</t>
  </si>
  <si>
    <t>IZVORNI PLAN ILI REBALANS 2024.*</t>
  </si>
  <si>
    <t>TEKUĆI PLAN 2024.*</t>
  </si>
  <si>
    <t xml:space="preserve">OSTVARENJE/IZVRŠENJE 
2024. </t>
  </si>
  <si>
    <t xml:space="preserve">PRIHODI UKUPNO </t>
  </si>
  <si>
    <t xml:space="preserve">  1.1. Opći prihodi i primici</t>
  </si>
  <si>
    <t xml:space="preserve">  1.1. Opći prihodi i primici - Manjak</t>
  </si>
  <si>
    <t xml:space="preserve">  3.3. Vlastiti prihodi</t>
  </si>
  <si>
    <t xml:space="preserve">  3.7. Vlastiti prihodi-Preneseni višak prihoda</t>
  </si>
  <si>
    <t>4 Prihodi za posebne namjene</t>
  </si>
  <si>
    <t xml:space="preserve">  4.L. Prihodi za posebne namjene</t>
  </si>
  <si>
    <t xml:space="preserve">  4.F. Prihodi za posebne namjene-Višak prihoda</t>
  </si>
  <si>
    <t>5 Pomoći</t>
  </si>
  <si>
    <t xml:space="preserve"> 5.K. Pomoći</t>
  </si>
  <si>
    <t xml:space="preserve"> 5.D. Pomoći-Višak prihoda/Manjak prihoda</t>
  </si>
  <si>
    <t>6 Donacije</t>
  </si>
  <si>
    <t xml:space="preserve"> 6.3. Donacije</t>
  </si>
  <si>
    <t xml:space="preserve"> 6.7. Donacije-Preneseni višak prihoda</t>
  </si>
  <si>
    <t>7 Prihodi od nefinancijske imovine</t>
  </si>
  <si>
    <t>7.6. Prihodi od nefinancijeske imovine</t>
  </si>
  <si>
    <t xml:space="preserve"> 5.D. Pomoći-Višak prihoda</t>
  </si>
  <si>
    <t>042 Poljoprivreda, šumarstvo, ribarstvo i lov</t>
  </si>
  <si>
    <t>0421 Poljoprivreda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</si>
  <si>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</si>
  <si>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</si>
  <si>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</si>
  <si>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</si>
  <si>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</si>
  <si>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</si>
  <si>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</si>
  <si>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</si>
  <si>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</si>
  <si>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 xml:space="preserve">IZVRŠENJE 
2024. </t>
  </si>
  <si>
    <t xml:space="preserve">IZVRŠENJE 
2023. </t>
  </si>
  <si>
    <t xml:space="preserve"> IZVRŠENJE 
2024.</t>
  </si>
  <si>
    <t>8 Prihodi od financijske imovine</t>
  </si>
  <si>
    <t>7.6. Prihodi od financijske imovine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</si>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</sst>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 vertical="center" wrapText="1"/>
    </xf>
    <xf numFmtId="4" fontId="11" fillId="4" borderId="4" xfId="0" applyNumberFormat="1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0" fontId="19" fillId="7" borderId="4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2" fontId="0" fillId="0" borderId="0" xfId="0" applyNumberFormat="1"/>
    <xf numFmtId="2" fontId="3" fillId="2" borderId="3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164" fontId="20" fillId="2" borderId="4" xfId="0" applyNumberFormat="1" applyFont="1" applyFill="1" applyBorder="1" applyAlignment="1">
      <alignment horizontal="right" wrapText="1"/>
    </xf>
    <xf numFmtId="0" fontId="21" fillId="2" borderId="3" xfId="0" applyFont="1" applyFill="1" applyBorder="1" applyAlignment="1">
      <alignment horizontal="left" vertical="center" wrapText="1"/>
    </xf>
    <xf numFmtId="164" fontId="22" fillId="2" borderId="4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wrapText="1"/>
    </xf>
    <xf numFmtId="164" fontId="21" fillId="2" borderId="4" xfId="0" applyNumberFormat="1" applyFont="1" applyFill="1" applyBorder="1" applyAlignment="1">
      <alignment horizontal="right" wrapText="1"/>
    </xf>
    <xf numFmtId="164" fontId="20" fillId="2" borderId="4" xfId="0" quotePrefix="1" applyNumberFormat="1" applyFont="1" applyFill="1" applyBorder="1" applyAlignment="1">
      <alignment horizontal="right" wrapText="1"/>
    </xf>
    <xf numFmtId="0" fontId="21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center" wrapText="1"/>
    </xf>
    <xf numFmtId="4" fontId="20" fillId="8" borderId="3" xfId="0" applyNumberFormat="1" applyFont="1" applyFill="1" applyBorder="1" applyAlignment="1">
      <alignment horizontal="right" wrapText="1"/>
    </xf>
    <xf numFmtId="164" fontId="23" fillId="3" borderId="4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2" fontId="1" fillId="0" borderId="3" xfId="0" applyNumberFormat="1" applyFont="1" applyBorder="1"/>
    <xf numFmtId="2" fontId="6" fillId="3" borderId="3" xfId="0" applyNumberFormat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0" fillId="8" borderId="3" xfId="0" applyFont="1" applyFill="1" applyBorder="1"/>
    <xf numFmtId="0" fontId="23" fillId="8" borderId="3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 wrapText="1"/>
    </xf>
    <xf numFmtId="4" fontId="22" fillId="2" borderId="4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20" fillId="2" borderId="4" xfId="0" quotePrefix="1" applyNumberFormat="1" applyFont="1" applyFill="1" applyBorder="1" applyAlignment="1">
      <alignment horizontal="right" wrapText="1"/>
    </xf>
    <xf numFmtId="0" fontId="21" fillId="2" borderId="3" xfId="0" quotePrefix="1" applyFont="1" applyFill="1" applyBorder="1" applyAlignment="1">
      <alignment horizontal="left" wrapText="1"/>
    </xf>
    <xf numFmtId="0" fontId="21" fillId="2" borderId="3" xfId="0" quotePrefix="1" applyFont="1" applyFill="1" applyBorder="1" applyAlignment="1">
      <alignment horizontal="left" vertical="center" wrapText="1"/>
    </xf>
    <xf numFmtId="4" fontId="21" fillId="2" borderId="4" xfId="0" quotePrefix="1" applyNumberFormat="1" applyFont="1" applyFill="1" applyBorder="1" applyAlignment="1">
      <alignment horizontal="right" wrapText="1"/>
    </xf>
    <xf numFmtId="4" fontId="24" fillId="0" borderId="3" xfId="0" applyNumberFormat="1" applyFont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vertical="center" wrapText="1"/>
    </xf>
    <xf numFmtId="4" fontId="20" fillId="3" borderId="4" xfId="0" applyNumberFormat="1" applyFont="1" applyFill="1" applyBorder="1" applyAlignment="1">
      <alignment horizontal="right" wrapText="1"/>
    </xf>
    <xf numFmtId="0" fontId="23" fillId="2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4" fontId="25" fillId="0" borderId="3" xfId="0" applyNumberFormat="1" applyFont="1" applyBorder="1" applyAlignment="1">
      <alignment horizontal="right" wrapText="1"/>
    </xf>
    <xf numFmtId="0" fontId="21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20" fillId="3" borderId="3" xfId="0" applyFont="1" applyFill="1" applyBorder="1" applyAlignment="1">
      <alignment horizontal="left" vertical="center"/>
    </xf>
    <xf numFmtId="4" fontId="26" fillId="3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2" fontId="6" fillId="8" borderId="4" xfId="0" applyNumberFormat="1" applyFont="1" applyFill="1" applyBorder="1" applyAlignment="1">
      <alignment horizontal="right"/>
    </xf>
    <xf numFmtId="2" fontId="0" fillId="3" borderId="3" xfId="0" applyNumberForma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L25" sqref="L25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50" t="s">
        <v>69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12" ht="15.75" customHeight="1" x14ac:dyDescent="0.25">
      <c r="B2" s="150" t="s">
        <v>12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12" ht="6.75" customHeight="1" x14ac:dyDescent="0.25">
      <c r="B3" s="134"/>
      <c r="C3" s="134"/>
      <c r="D3" s="134"/>
      <c r="E3" s="41"/>
      <c r="F3" s="41"/>
      <c r="G3" s="41"/>
      <c r="H3" s="41"/>
      <c r="I3" s="41"/>
      <c r="J3" s="43"/>
      <c r="K3" s="43"/>
      <c r="L3" s="42"/>
    </row>
    <row r="4" spans="2:12" ht="18" customHeight="1" x14ac:dyDescent="0.25">
      <c r="B4" s="150" t="s">
        <v>55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8" customHeight="1" x14ac:dyDescent="0.25">
      <c r="B5" s="44"/>
      <c r="C5" s="45"/>
      <c r="D5" s="45"/>
      <c r="E5" s="45"/>
      <c r="F5" s="45"/>
      <c r="G5" s="45"/>
      <c r="H5" s="45"/>
      <c r="I5" s="45"/>
      <c r="J5" s="45"/>
      <c r="K5" s="45"/>
      <c r="L5" s="42"/>
    </row>
    <row r="6" spans="2:12" x14ac:dyDescent="0.25">
      <c r="B6" s="149" t="s">
        <v>56</v>
      </c>
      <c r="C6" s="149"/>
      <c r="D6" s="149"/>
      <c r="E6" s="149"/>
      <c r="F6" s="149"/>
      <c r="G6" s="46"/>
      <c r="H6" s="46"/>
      <c r="I6" s="46"/>
      <c r="J6" s="46"/>
      <c r="K6" s="47"/>
      <c r="L6" s="42"/>
    </row>
    <row r="7" spans="2:12" ht="25.5" x14ac:dyDescent="0.25">
      <c r="B7" s="138" t="s">
        <v>6</v>
      </c>
      <c r="C7" s="139"/>
      <c r="D7" s="139"/>
      <c r="E7" s="139"/>
      <c r="F7" s="140"/>
      <c r="G7" s="24" t="s">
        <v>70</v>
      </c>
      <c r="H7" s="1" t="s">
        <v>71</v>
      </c>
      <c r="I7" s="1" t="s">
        <v>72</v>
      </c>
      <c r="J7" s="24" t="s">
        <v>73</v>
      </c>
      <c r="K7" s="1" t="s">
        <v>17</v>
      </c>
      <c r="L7" s="1" t="s">
        <v>47</v>
      </c>
    </row>
    <row r="8" spans="2:12" s="27" customFormat="1" ht="11.25" x14ac:dyDescent="0.2">
      <c r="B8" s="141">
        <v>1</v>
      </c>
      <c r="C8" s="141"/>
      <c r="D8" s="141"/>
      <c r="E8" s="141"/>
      <c r="F8" s="142"/>
      <c r="G8" s="26">
        <v>2</v>
      </c>
      <c r="H8" s="25"/>
      <c r="I8" s="25">
        <v>4</v>
      </c>
      <c r="J8" s="25">
        <v>5</v>
      </c>
      <c r="K8" s="25" t="s">
        <v>19</v>
      </c>
      <c r="L8" s="25" t="s">
        <v>20</v>
      </c>
    </row>
    <row r="9" spans="2:12" x14ac:dyDescent="0.25">
      <c r="B9" s="154" t="s">
        <v>0</v>
      </c>
      <c r="C9" s="133"/>
      <c r="D9" s="133"/>
      <c r="E9" s="133"/>
      <c r="F9" s="155"/>
      <c r="G9" s="71">
        <f>G10+G11</f>
        <v>3026839.43</v>
      </c>
      <c r="H9" s="71">
        <f t="shared" ref="H9:J9" si="0">H10+H11</f>
        <v>8517233</v>
      </c>
      <c r="I9" s="71">
        <f t="shared" si="0"/>
        <v>0</v>
      </c>
      <c r="J9" s="71">
        <f t="shared" si="0"/>
        <v>3801989.54</v>
      </c>
      <c r="K9" s="71">
        <f>J9/G9*100</f>
        <v>125.60922466904694</v>
      </c>
      <c r="L9" s="71">
        <f>J9/H9*100</f>
        <v>44.638787502936694</v>
      </c>
    </row>
    <row r="10" spans="2:12" x14ac:dyDescent="0.25">
      <c r="B10" s="143" t="s">
        <v>48</v>
      </c>
      <c r="C10" s="144"/>
      <c r="D10" s="144"/>
      <c r="E10" s="144"/>
      <c r="F10" s="153"/>
      <c r="G10" s="72">
        <v>3026839.43</v>
      </c>
      <c r="H10" s="72">
        <v>8517233</v>
      </c>
      <c r="I10" s="72"/>
      <c r="J10" s="73">
        <v>3801989.54</v>
      </c>
      <c r="K10" s="71">
        <f t="shared" ref="K10:K15" si="1">J10/G10*100</f>
        <v>125.60922466904694</v>
      </c>
      <c r="L10" s="71">
        <f t="shared" ref="L10:L15" si="2">J10/H10*100</f>
        <v>44.638787502936694</v>
      </c>
    </row>
    <row r="11" spans="2:12" x14ac:dyDescent="0.25">
      <c r="B11" s="156" t="s">
        <v>53</v>
      </c>
      <c r="C11" s="153"/>
      <c r="D11" s="153"/>
      <c r="E11" s="153"/>
      <c r="F11" s="153"/>
      <c r="G11" s="72"/>
      <c r="H11" s="72"/>
      <c r="I11" s="72"/>
      <c r="J11" s="73">
        <v>0</v>
      </c>
      <c r="K11" s="71" t="e">
        <f t="shared" si="1"/>
        <v>#DIV/0!</v>
      </c>
      <c r="L11" s="71" t="e">
        <f t="shared" si="2"/>
        <v>#DIV/0!</v>
      </c>
    </row>
    <row r="12" spans="2:12" x14ac:dyDescent="0.25">
      <c r="B12" s="20" t="s">
        <v>1</v>
      </c>
      <c r="C12" s="35"/>
      <c r="D12" s="35"/>
      <c r="E12" s="35"/>
      <c r="F12" s="35"/>
      <c r="G12" s="71">
        <f>G13+G14</f>
        <v>3054264.41</v>
      </c>
      <c r="H12" s="71">
        <f t="shared" ref="H12:J12" si="3">H13+H14</f>
        <v>8517233</v>
      </c>
      <c r="I12" s="71">
        <f t="shared" si="3"/>
        <v>0</v>
      </c>
      <c r="J12" s="71">
        <f t="shared" si="3"/>
        <v>3791993.63</v>
      </c>
      <c r="K12" s="71">
        <f t="shared" si="1"/>
        <v>124.15407184736831</v>
      </c>
      <c r="L12" s="71">
        <f t="shared" si="2"/>
        <v>44.521426500836597</v>
      </c>
    </row>
    <row r="13" spans="2:12" x14ac:dyDescent="0.25">
      <c r="B13" s="151" t="s">
        <v>49</v>
      </c>
      <c r="C13" s="144"/>
      <c r="D13" s="144"/>
      <c r="E13" s="144"/>
      <c r="F13" s="144"/>
      <c r="G13" s="72">
        <v>2818544.75</v>
      </c>
      <c r="H13" s="72">
        <v>4768033</v>
      </c>
      <c r="I13" s="72"/>
      <c r="J13" s="116">
        <v>3572991.35</v>
      </c>
      <c r="K13" s="71">
        <f t="shared" si="1"/>
        <v>126.76723866101469</v>
      </c>
      <c r="L13" s="71">
        <f t="shared" si="2"/>
        <v>74.936380473876753</v>
      </c>
    </row>
    <row r="14" spans="2:12" x14ac:dyDescent="0.25">
      <c r="B14" s="152" t="s">
        <v>50</v>
      </c>
      <c r="C14" s="153"/>
      <c r="D14" s="153"/>
      <c r="E14" s="153"/>
      <c r="F14" s="153"/>
      <c r="G14" s="73">
        <v>235719.66</v>
      </c>
      <c r="H14" s="73">
        <v>3749200</v>
      </c>
      <c r="I14" s="73"/>
      <c r="J14" s="116">
        <v>219002.28</v>
      </c>
      <c r="K14" s="71">
        <f t="shared" si="1"/>
        <v>92.907939880788902</v>
      </c>
      <c r="L14" s="71">
        <f t="shared" si="2"/>
        <v>5.841306945481703</v>
      </c>
    </row>
    <row r="15" spans="2:12" x14ac:dyDescent="0.25">
      <c r="B15" s="132" t="s">
        <v>57</v>
      </c>
      <c r="C15" s="133"/>
      <c r="D15" s="133"/>
      <c r="E15" s="133"/>
      <c r="F15" s="133"/>
      <c r="G15" s="71">
        <f>G9-G12</f>
        <v>-27424.979999999981</v>
      </c>
      <c r="H15" s="71">
        <f t="shared" ref="H15:J15" si="4">H9-H12</f>
        <v>0</v>
      </c>
      <c r="I15" s="71">
        <f t="shared" si="4"/>
        <v>0</v>
      </c>
      <c r="J15" s="71">
        <f t="shared" si="4"/>
        <v>9995.910000000149</v>
      </c>
      <c r="K15" s="71">
        <f t="shared" si="1"/>
        <v>-36.448194310443093</v>
      </c>
      <c r="L15" s="71" t="e">
        <f t="shared" si="2"/>
        <v>#DIV/0!</v>
      </c>
    </row>
    <row r="16" spans="2:12" ht="18" x14ac:dyDescent="0.25">
      <c r="B16" s="41"/>
      <c r="C16" s="48"/>
      <c r="D16" s="48"/>
      <c r="E16" s="48"/>
      <c r="F16" s="48"/>
      <c r="G16" s="48"/>
      <c r="H16" s="48"/>
      <c r="I16" s="49"/>
      <c r="J16" s="49"/>
      <c r="K16" s="49"/>
      <c r="L16" s="49"/>
    </row>
    <row r="17" spans="1:43" ht="18" customHeight="1" x14ac:dyDescent="0.25">
      <c r="B17" s="149" t="s">
        <v>58</v>
      </c>
      <c r="C17" s="149"/>
      <c r="D17" s="149"/>
      <c r="E17" s="149"/>
      <c r="F17" s="149"/>
      <c r="G17" s="48"/>
      <c r="H17" s="48"/>
      <c r="I17" s="49"/>
      <c r="J17" s="49"/>
      <c r="K17" s="49"/>
      <c r="L17" s="49"/>
    </row>
    <row r="18" spans="1:43" ht="25.5" x14ac:dyDescent="0.25">
      <c r="B18" s="138" t="s">
        <v>6</v>
      </c>
      <c r="C18" s="139"/>
      <c r="D18" s="139"/>
      <c r="E18" s="139"/>
      <c r="F18" s="140"/>
      <c r="G18" s="24" t="s">
        <v>74</v>
      </c>
      <c r="H18" s="1" t="s">
        <v>71</v>
      </c>
      <c r="I18" s="1" t="s">
        <v>72</v>
      </c>
      <c r="J18" s="24" t="s">
        <v>73</v>
      </c>
      <c r="K18" s="1" t="s">
        <v>17</v>
      </c>
      <c r="L18" s="1" t="s">
        <v>47</v>
      </c>
    </row>
    <row r="19" spans="1:43" s="27" customFormat="1" x14ac:dyDescent="0.25">
      <c r="B19" s="141">
        <v>1</v>
      </c>
      <c r="C19" s="141"/>
      <c r="D19" s="141"/>
      <c r="E19" s="141"/>
      <c r="F19" s="142"/>
      <c r="G19" s="26">
        <v>2</v>
      </c>
      <c r="H19" s="25">
        <v>3</v>
      </c>
      <c r="I19" s="25">
        <v>4</v>
      </c>
      <c r="J19" s="25">
        <v>5</v>
      </c>
      <c r="K19" s="25" t="s">
        <v>19</v>
      </c>
      <c r="L19" s="25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7"/>
      <c r="B20" s="143" t="s">
        <v>51</v>
      </c>
      <c r="C20" s="145"/>
      <c r="D20" s="145"/>
      <c r="E20" s="145"/>
      <c r="F20" s="146"/>
      <c r="G20" s="18">
        <v>0</v>
      </c>
      <c r="H20" s="18"/>
      <c r="I20" s="18"/>
      <c r="J20" s="18"/>
      <c r="K20" s="18"/>
      <c r="L20" s="18"/>
    </row>
    <row r="21" spans="1:43" x14ac:dyDescent="0.25">
      <c r="A21" s="27"/>
      <c r="B21" s="143" t="s">
        <v>52</v>
      </c>
      <c r="C21" s="144"/>
      <c r="D21" s="144"/>
      <c r="E21" s="144"/>
      <c r="F21" s="144"/>
      <c r="G21" s="18">
        <v>0</v>
      </c>
      <c r="H21" s="18"/>
      <c r="I21" s="18"/>
      <c r="J21" s="18"/>
      <c r="K21" s="18"/>
      <c r="L21" s="18"/>
    </row>
    <row r="22" spans="1:43" s="36" customFormat="1" ht="15" customHeight="1" x14ac:dyDescent="0.25">
      <c r="A22" s="27"/>
      <c r="B22" s="135" t="s">
        <v>54</v>
      </c>
      <c r="C22" s="136"/>
      <c r="D22" s="136"/>
      <c r="E22" s="136"/>
      <c r="F22" s="137"/>
      <c r="G22" s="19">
        <v>0</v>
      </c>
      <c r="H22" s="19"/>
      <c r="I22" s="19"/>
      <c r="J22" s="19"/>
      <c r="K22" s="19"/>
      <c r="L22" s="1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6" customFormat="1" ht="15" customHeight="1" x14ac:dyDescent="0.25">
      <c r="A23" s="27"/>
      <c r="B23" s="135" t="s">
        <v>59</v>
      </c>
      <c r="C23" s="136"/>
      <c r="D23" s="136"/>
      <c r="E23" s="136"/>
      <c r="F23" s="137"/>
      <c r="G23" s="71">
        <v>7487.18</v>
      </c>
      <c r="H23" s="19"/>
      <c r="I23" s="19"/>
      <c r="J23" s="71">
        <v>-19937.8</v>
      </c>
      <c r="K23" s="71">
        <f>J23/G23*100</f>
        <v>-266.29251600736188</v>
      </c>
      <c r="L23" s="1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7"/>
      <c r="B24" s="132" t="s">
        <v>60</v>
      </c>
      <c r="C24" s="133"/>
      <c r="D24" s="133"/>
      <c r="E24" s="133"/>
      <c r="F24" s="133"/>
      <c r="G24" s="71">
        <f>G15+G23</f>
        <v>-19937.799999999981</v>
      </c>
      <c r="H24" s="71"/>
      <c r="I24" s="71"/>
      <c r="J24" s="71">
        <f>J15+J23</f>
        <v>-9941.8899999998503</v>
      </c>
      <c r="K24" s="71">
        <f>J24/G24*100</f>
        <v>49.86452868420718</v>
      </c>
      <c r="L24" s="71" t="e">
        <f>J24/H24*100</f>
        <v>#DIV/0!</v>
      </c>
    </row>
    <row r="25" spans="1:43" ht="15.75" x14ac:dyDescent="0.25">
      <c r="B25" s="50"/>
      <c r="C25" s="51"/>
      <c r="D25" s="51"/>
      <c r="E25" s="51"/>
      <c r="F25" s="51"/>
      <c r="G25" s="52"/>
      <c r="H25" s="52"/>
      <c r="I25" s="52"/>
      <c r="J25" s="52"/>
      <c r="K25" s="52"/>
      <c r="L25" s="42"/>
    </row>
    <row r="26" spans="1:43" ht="15.75" x14ac:dyDescent="0.25">
      <c r="B26" s="147" t="s">
        <v>64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43" ht="15.75" x14ac:dyDescent="0.25">
      <c r="B27" s="14"/>
      <c r="C27" s="15"/>
      <c r="D27" s="15"/>
      <c r="E27" s="15"/>
      <c r="F27" s="15"/>
      <c r="G27" s="16"/>
      <c r="H27" s="16"/>
      <c r="I27" s="16"/>
      <c r="J27" s="16"/>
      <c r="K27" s="16"/>
    </row>
    <row r="28" spans="1:43" ht="15" customHeight="1" x14ac:dyDescent="0.25">
      <c r="B28" s="148" t="s">
        <v>65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43" x14ac:dyDescent="0.25">
      <c r="B29" s="148" t="s">
        <v>66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43" ht="15" customHeight="1" x14ac:dyDescent="0.25">
      <c r="B30" s="148" t="s">
        <v>67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43" ht="36.75" customHeight="1" x14ac:dyDescent="0.25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43" ht="15" customHeight="1" x14ac:dyDescent="0.25">
      <c r="B32" s="131" t="s">
        <v>68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</row>
    <row r="33" spans="2:12" x14ac:dyDescent="0.25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19"/>
  <sheetViews>
    <sheetView workbookViewId="0">
      <selection activeCell="I17" sqref="I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7"/>
      <c r="F1" s="2"/>
      <c r="G1" s="2"/>
      <c r="H1" s="2"/>
      <c r="I1" s="2"/>
      <c r="J1" s="2"/>
      <c r="K1" s="2"/>
    </row>
    <row r="2" spans="2:12" ht="15.75" customHeight="1" x14ac:dyDescent="0.25">
      <c r="B2" s="160" t="s">
        <v>12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2:12" ht="18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" customHeight="1" x14ac:dyDescent="0.25">
      <c r="B4" s="160" t="s">
        <v>61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2:12" ht="18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60" t="s">
        <v>18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2:12" ht="18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25.5" x14ac:dyDescent="0.25">
      <c r="B8" s="157" t="s">
        <v>6</v>
      </c>
      <c r="C8" s="158"/>
      <c r="D8" s="158"/>
      <c r="E8" s="158"/>
      <c r="F8" s="159"/>
      <c r="G8" s="37" t="s">
        <v>230</v>
      </c>
      <c r="H8" s="37" t="s">
        <v>71</v>
      </c>
      <c r="I8" s="37" t="s">
        <v>72</v>
      </c>
      <c r="J8" s="37" t="s">
        <v>229</v>
      </c>
      <c r="K8" s="37" t="s">
        <v>17</v>
      </c>
      <c r="L8" s="37" t="s">
        <v>47</v>
      </c>
    </row>
    <row r="9" spans="2:12" ht="16.5" customHeight="1" x14ac:dyDescent="0.25">
      <c r="B9" s="157">
        <v>1</v>
      </c>
      <c r="C9" s="158"/>
      <c r="D9" s="158"/>
      <c r="E9" s="158"/>
      <c r="F9" s="159"/>
      <c r="G9" s="37">
        <v>2</v>
      </c>
      <c r="H9" s="37">
        <v>3</v>
      </c>
      <c r="I9" s="37">
        <v>4</v>
      </c>
      <c r="J9" s="37">
        <v>5</v>
      </c>
      <c r="K9" s="37" t="s">
        <v>19</v>
      </c>
      <c r="L9" s="37" t="s">
        <v>255</v>
      </c>
    </row>
    <row r="10" spans="2:12" x14ac:dyDescent="0.25">
      <c r="B10" s="6"/>
      <c r="C10" s="6"/>
      <c r="D10" s="6"/>
      <c r="E10" s="6"/>
      <c r="F10" s="6" t="s">
        <v>21</v>
      </c>
      <c r="G10" s="85">
        <f>G11</f>
        <v>3026839.4299999997</v>
      </c>
      <c r="H10" s="85">
        <f t="shared" ref="H10" si="0">H11</f>
        <v>8517233</v>
      </c>
      <c r="I10" s="85"/>
      <c r="J10" s="85">
        <f t="shared" ref="J10" si="1">J11</f>
        <v>3801989.5399999996</v>
      </c>
      <c r="K10" s="85">
        <f>J10/G10*100</f>
        <v>125.60922466904694</v>
      </c>
      <c r="L10" s="85">
        <f>J10/H10*100</f>
        <v>44.638787502936687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86">
        <f>G12+G20+G25+G28+G34</f>
        <v>3026839.4299999997</v>
      </c>
      <c r="H11" s="86">
        <f>H12+H20+H25+H28+H34</f>
        <v>8517233</v>
      </c>
      <c r="I11" s="86"/>
      <c r="J11" s="86">
        <f>J12+J20+J25+J28+J34</f>
        <v>3801989.5399999996</v>
      </c>
      <c r="K11" s="86">
        <f t="shared" ref="K11:K43" si="2">J11/G11*100</f>
        <v>125.60922466904694</v>
      </c>
      <c r="L11" s="86">
        <f t="shared" ref="L11:L43" si="3">J11/H11*100</f>
        <v>44.638787502936687</v>
      </c>
    </row>
    <row r="12" spans="2:12" ht="25.5" x14ac:dyDescent="0.25">
      <c r="B12" s="6"/>
      <c r="C12" s="11">
        <v>63</v>
      </c>
      <c r="D12" s="11"/>
      <c r="E12" s="11"/>
      <c r="F12" s="74" t="s">
        <v>22</v>
      </c>
      <c r="G12" s="75">
        <f>G13+G16</f>
        <v>2571748.0799999996</v>
      </c>
      <c r="H12" s="75">
        <v>5024935</v>
      </c>
      <c r="I12" s="4"/>
      <c r="J12" s="75">
        <f>J13+J18</f>
        <v>3285548.54</v>
      </c>
      <c r="K12" s="87">
        <f t="shared" si="2"/>
        <v>127.75545806959445</v>
      </c>
      <c r="L12" s="87">
        <f t="shared" si="3"/>
        <v>65.384896322041968</v>
      </c>
    </row>
    <row r="13" spans="2:12" ht="25.5" x14ac:dyDescent="0.25">
      <c r="B13" s="7"/>
      <c r="C13" s="7"/>
      <c r="D13" s="7">
        <v>636</v>
      </c>
      <c r="E13" s="7"/>
      <c r="F13" s="74" t="s">
        <v>232</v>
      </c>
      <c r="G13" s="75">
        <f t="shared" ref="G13" si="4">G14+G15</f>
        <v>2571748.0799999996</v>
      </c>
      <c r="H13" s="75"/>
      <c r="I13" s="4"/>
      <c r="J13" s="75">
        <f t="shared" ref="J13" si="5">J14+J15</f>
        <v>3285526.94</v>
      </c>
      <c r="K13" s="87">
        <f t="shared" si="2"/>
        <v>127.75461817395428</v>
      </c>
      <c r="L13" s="87" t="e">
        <f t="shared" si="3"/>
        <v>#DIV/0!</v>
      </c>
    </row>
    <row r="14" spans="2:12" ht="25.5" x14ac:dyDescent="0.25">
      <c r="B14" s="7"/>
      <c r="C14" s="7"/>
      <c r="D14" s="8"/>
      <c r="E14" s="8">
        <v>6361</v>
      </c>
      <c r="F14" s="76" t="s">
        <v>233</v>
      </c>
      <c r="G14" s="77">
        <v>2489097.7799999998</v>
      </c>
      <c r="H14" s="78"/>
      <c r="I14" s="4"/>
      <c r="J14" s="78">
        <v>3206652.37</v>
      </c>
      <c r="K14" s="87">
        <f t="shared" si="2"/>
        <v>128.82789883810835</v>
      </c>
      <c r="L14" s="87" t="e">
        <f t="shared" si="3"/>
        <v>#DIV/0!</v>
      </c>
    </row>
    <row r="15" spans="2:12" ht="25.5" x14ac:dyDescent="0.25">
      <c r="B15" s="7"/>
      <c r="C15" s="7"/>
      <c r="D15" s="8"/>
      <c r="E15" s="8">
        <v>6362</v>
      </c>
      <c r="F15" s="76" t="s">
        <v>234</v>
      </c>
      <c r="G15" s="77">
        <v>82650.3</v>
      </c>
      <c r="H15" s="79"/>
      <c r="I15" s="4"/>
      <c r="J15" s="78">
        <v>78874.570000000007</v>
      </c>
      <c r="K15" s="87">
        <f t="shared" si="2"/>
        <v>95.431680223786245</v>
      </c>
      <c r="L15" s="87" t="e">
        <f t="shared" si="3"/>
        <v>#DIV/0!</v>
      </c>
    </row>
    <row r="16" spans="2:12" x14ac:dyDescent="0.25">
      <c r="B16" s="7"/>
      <c r="C16" s="23"/>
      <c r="D16" s="8">
        <v>638</v>
      </c>
      <c r="E16" s="8"/>
      <c r="F16" s="74" t="s">
        <v>235</v>
      </c>
      <c r="G16" s="75">
        <f>G17+G18</f>
        <v>0</v>
      </c>
      <c r="H16" s="75"/>
      <c r="I16" s="4"/>
      <c r="J16" s="75">
        <f>J17</f>
        <v>0</v>
      </c>
      <c r="K16" s="87" t="e">
        <f t="shared" si="2"/>
        <v>#DIV/0!</v>
      </c>
      <c r="L16" s="87" t="e">
        <f t="shared" si="3"/>
        <v>#DIV/0!</v>
      </c>
    </row>
    <row r="17" spans="2:12" x14ac:dyDescent="0.25">
      <c r="B17" s="7"/>
      <c r="C17" s="23"/>
      <c r="D17" s="8"/>
      <c r="E17" s="8">
        <v>6381</v>
      </c>
      <c r="F17" s="76" t="s">
        <v>235</v>
      </c>
      <c r="G17" s="77">
        <v>0</v>
      </c>
      <c r="H17" s="78"/>
      <c r="I17" s="4"/>
      <c r="J17" s="78">
        <v>0</v>
      </c>
      <c r="K17" s="87" t="e">
        <f t="shared" si="2"/>
        <v>#DIV/0!</v>
      </c>
      <c r="L17" s="87" t="e">
        <f t="shared" si="3"/>
        <v>#DIV/0!</v>
      </c>
    </row>
    <row r="18" spans="2:12" ht="25.5" x14ac:dyDescent="0.25">
      <c r="B18" s="7"/>
      <c r="C18" s="23"/>
      <c r="D18" s="8">
        <v>639</v>
      </c>
      <c r="E18" s="8"/>
      <c r="F18" s="74" t="s">
        <v>236</v>
      </c>
      <c r="G18" s="75">
        <v>0</v>
      </c>
      <c r="H18" s="75"/>
      <c r="I18" s="4"/>
      <c r="J18" s="75">
        <f>J19</f>
        <v>21.6</v>
      </c>
      <c r="K18" s="87" t="e">
        <f t="shared" si="2"/>
        <v>#DIV/0!</v>
      </c>
      <c r="L18" s="87" t="e">
        <f t="shared" si="3"/>
        <v>#DIV/0!</v>
      </c>
    </row>
    <row r="19" spans="2:12" ht="25.5" x14ac:dyDescent="0.25">
      <c r="B19" s="7"/>
      <c r="C19" s="23"/>
      <c r="D19" s="8"/>
      <c r="E19" s="8">
        <v>6391</v>
      </c>
      <c r="F19" s="76" t="s">
        <v>237</v>
      </c>
      <c r="G19" s="77">
        <v>0</v>
      </c>
      <c r="H19" s="78"/>
      <c r="I19" s="4"/>
      <c r="J19" s="78">
        <v>21.6</v>
      </c>
      <c r="K19" s="87" t="e">
        <f t="shared" si="2"/>
        <v>#DIV/0!</v>
      </c>
      <c r="L19" s="87" t="e">
        <f t="shared" si="3"/>
        <v>#DIV/0!</v>
      </c>
    </row>
    <row r="20" spans="2:12" x14ac:dyDescent="0.25">
      <c r="B20" s="7"/>
      <c r="C20" s="23">
        <v>64</v>
      </c>
      <c r="D20" s="8"/>
      <c r="E20" s="8"/>
      <c r="F20" s="74" t="s">
        <v>238</v>
      </c>
      <c r="G20" s="75">
        <f>G21+G23</f>
        <v>128.07</v>
      </c>
      <c r="H20" s="75">
        <v>235</v>
      </c>
      <c r="I20" s="4"/>
      <c r="J20" s="75">
        <f>J21+J23</f>
        <v>128.35999999999999</v>
      </c>
      <c r="K20" s="87">
        <f t="shared" si="2"/>
        <v>100.22643866635433</v>
      </c>
      <c r="L20" s="87">
        <f t="shared" si="3"/>
        <v>54.621276595744675</v>
      </c>
    </row>
    <row r="21" spans="2:12" x14ac:dyDescent="0.25">
      <c r="B21" s="7"/>
      <c r="C21" s="23"/>
      <c r="D21" s="8">
        <v>641</v>
      </c>
      <c r="E21" s="8"/>
      <c r="F21" s="74" t="s">
        <v>239</v>
      </c>
      <c r="G21" s="75">
        <f t="shared" ref="G21:G23" si="6">G22</f>
        <v>0.63</v>
      </c>
      <c r="H21" s="75"/>
      <c r="I21" s="4"/>
      <c r="J21" s="75">
        <f t="shared" ref="J21:J23" si="7">J22</f>
        <v>0.92</v>
      </c>
      <c r="K21" s="87">
        <f t="shared" si="2"/>
        <v>146.03174603174605</v>
      </c>
      <c r="L21" s="87" t="e">
        <f t="shared" si="3"/>
        <v>#DIV/0!</v>
      </c>
    </row>
    <row r="22" spans="2:12" x14ac:dyDescent="0.25">
      <c r="B22" s="7"/>
      <c r="C22" s="23"/>
      <c r="D22" s="8"/>
      <c r="E22" s="8">
        <v>6413</v>
      </c>
      <c r="F22" s="76" t="s">
        <v>240</v>
      </c>
      <c r="G22" s="80">
        <v>0.63</v>
      </c>
      <c r="H22" s="80"/>
      <c r="I22" s="4"/>
      <c r="J22" s="80">
        <v>0.92</v>
      </c>
      <c r="K22" s="87">
        <f t="shared" si="2"/>
        <v>146.03174603174605</v>
      </c>
      <c r="L22" s="87" t="e">
        <f t="shared" si="3"/>
        <v>#DIV/0!</v>
      </c>
    </row>
    <row r="23" spans="2:12" x14ac:dyDescent="0.25">
      <c r="B23" s="7"/>
      <c r="C23" s="23"/>
      <c r="D23" s="8">
        <v>642</v>
      </c>
      <c r="E23" s="8"/>
      <c r="F23" s="74" t="s">
        <v>241</v>
      </c>
      <c r="G23" s="75">
        <f t="shared" si="6"/>
        <v>127.44</v>
      </c>
      <c r="H23" s="75"/>
      <c r="I23" s="4"/>
      <c r="J23" s="75">
        <f t="shared" si="7"/>
        <v>127.44</v>
      </c>
      <c r="K23" s="87">
        <f t="shared" si="2"/>
        <v>100</v>
      </c>
      <c r="L23" s="87" t="e">
        <f t="shared" si="3"/>
        <v>#DIV/0!</v>
      </c>
    </row>
    <row r="24" spans="2:12" x14ac:dyDescent="0.25">
      <c r="B24" s="7"/>
      <c r="C24" s="23"/>
      <c r="D24" s="8"/>
      <c r="E24" s="8">
        <v>6422</v>
      </c>
      <c r="F24" s="76" t="s">
        <v>242</v>
      </c>
      <c r="G24" s="80">
        <v>127.44</v>
      </c>
      <c r="H24" s="80"/>
      <c r="I24" s="4"/>
      <c r="J24" s="80">
        <v>127.44</v>
      </c>
      <c r="K24" s="87">
        <f t="shared" si="2"/>
        <v>100</v>
      </c>
      <c r="L24" s="87" t="e">
        <f t="shared" si="3"/>
        <v>#DIV/0!</v>
      </c>
    </row>
    <row r="25" spans="2:12" ht="38.25" x14ac:dyDescent="0.25">
      <c r="B25" s="7"/>
      <c r="C25" s="23">
        <v>65</v>
      </c>
      <c r="D25" s="8"/>
      <c r="E25" s="8"/>
      <c r="F25" s="74" t="s">
        <v>243</v>
      </c>
      <c r="G25" s="75">
        <f t="shared" ref="G25:G26" si="8">G26</f>
        <v>99404.64</v>
      </c>
      <c r="H25" s="75">
        <v>116900</v>
      </c>
      <c r="I25" s="4"/>
      <c r="J25" s="75">
        <f t="shared" ref="J25:J26" si="9">J26</f>
        <v>117410.96</v>
      </c>
      <c r="K25" s="87">
        <f t="shared" si="2"/>
        <v>118.11416448970593</v>
      </c>
      <c r="L25" s="87">
        <f t="shared" si="3"/>
        <v>100.43709153122326</v>
      </c>
    </row>
    <row r="26" spans="2:12" x14ac:dyDescent="0.25">
      <c r="B26" s="7"/>
      <c r="C26" s="23"/>
      <c r="D26" s="8">
        <v>652</v>
      </c>
      <c r="E26" s="8"/>
      <c r="F26" s="74" t="s">
        <v>244</v>
      </c>
      <c r="G26" s="75">
        <f t="shared" si="8"/>
        <v>99404.64</v>
      </c>
      <c r="H26" s="75"/>
      <c r="I26" s="4"/>
      <c r="J26" s="75">
        <f t="shared" si="9"/>
        <v>117410.96</v>
      </c>
      <c r="K26" s="87">
        <f t="shared" si="2"/>
        <v>118.11416448970593</v>
      </c>
      <c r="L26" s="87" t="e">
        <f t="shared" si="3"/>
        <v>#DIV/0!</v>
      </c>
    </row>
    <row r="27" spans="2:12" x14ac:dyDescent="0.25">
      <c r="B27" s="7"/>
      <c r="C27" s="23"/>
      <c r="D27" s="8"/>
      <c r="E27" s="8">
        <v>6526</v>
      </c>
      <c r="F27" s="76" t="s">
        <v>245</v>
      </c>
      <c r="G27" s="77">
        <v>99404.64</v>
      </c>
      <c r="H27" s="78"/>
      <c r="I27" s="4"/>
      <c r="J27" s="78">
        <v>117410.96</v>
      </c>
      <c r="K27" s="87">
        <f t="shared" si="2"/>
        <v>118.11416448970593</v>
      </c>
      <c r="L27" s="87" t="e">
        <f t="shared" si="3"/>
        <v>#DIV/0!</v>
      </c>
    </row>
    <row r="28" spans="2:12" ht="25.5" x14ac:dyDescent="0.25">
      <c r="B28" s="7"/>
      <c r="C28" s="23">
        <v>66</v>
      </c>
      <c r="D28" s="8"/>
      <c r="E28" s="8"/>
      <c r="F28" s="74" t="s">
        <v>246</v>
      </c>
      <c r="G28" s="81">
        <f>G29+G31</f>
        <v>11982.869999999999</v>
      </c>
      <c r="H28" s="81">
        <v>17000</v>
      </c>
      <c r="I28" s="4"/>
      <c r="J28" s="81">
        <f>J29+J31</f>
        <v>15358.61</v>
      </c>
      <c r="K28" s="87">
        <f t="shared" si="2"/>
        <v>128.17138131349168</v>
      </c>
      <c r="L28" s="87">
        <f t="shared" si="3"/>
        <v>90.344764705882355</v>
      </c>
    </row>
    <row r="29" spans="2:12" ht="25.5" x14ac:dyDescent="0.25">
      <c r="B29" s="7"/>
      <c r="C29" s="23"/>
      <c r="D29" s="8">
        <v>661</v>
      </c>
      <c r="E29" s="8"/>
      <c r="F29" s="74" t="s">
        <v>23</v>
      </c>
      <c r="G29" s="81">
        <f>G30</f>
        <v>2900.13</v>
      </c>
      <c r="H29" s="81"/>
      <c r="I29" s="4"/>
      <c r="J29" s="81">
        <f>J30</f>
        <v>5452.95</v>
      </c>
      <c r="K29" s="87">
        <f t="shared" si="2"/>
        <v>188.02432994383008</v>
      </c>
      <c r="L29" s="87" t="e">
        <f t="shared" si="3"/>
        <v>#DIV/0!</v>
      </c>
    </row>
    <row r="30" spans="2:12" x14ac:dyDescent="0.25">
      <c r="B30" s="7"/>
      <c r="C30" s="23"/>
      <c r="D30" s="8"/>
      <c r="E30" s="8">
        <v>6615</v>
      </c>
      <c r="F30" s="82" t="s">
        <v>247</v>
      </c>
      <c r="G30" s="77">
        <v>2900.13</v>
      </c>
      <c r="H30" s="78"/>
      <c r="I30" s="4"/>
      <c r="J30" s="78">
        <v>5452.95</v>
      </c>
      <c r="K30" s="87">
        <f t="shared" si="2"/>
        <v>188.02432994383008</v>
      </c>
      <c r="L30" s="87" t="e">
        <f t="shared" si="3"/>
        <v>#DIV/0!</v>
      </c>
    </row>
    <row r="31" spans="2:12" ht="25.5" x14ac:dyDescent="0.25">
      <c r="B31" s="7"/>
      <c r="C31" s="23"/>
      <c r="D31" s="8">
        <v>663</v>
      </c>
      <c r="E31" s="8"/>
      <c r="F31" s="83" t="s">
        <v>248</v>
      </c>
      <c r="G31" s="81">
        <f t="shared" ref="G31" si="10">G32+G33</f>
        <v>9082.74</v>
      </c>
      <c r="H31" s="81"/>
      <c r="I31" s="4"/>
      <c r="J31" s="81">
        <f t="shared" ref="J31" si="11">J32+J33</f>
        <v>9905.66</v>
      </c>
      <c r="K31" s="87">
        <f t="shared" si="2"/>
        <v>109.06026155102975</v>
      </c>
      <c r="L31" s="87" t="e">
        <f t="shared" si="3"/>
        <v>#DIV/0!</v>
      </c>
    </row>
    <row r="32" spans="2:12" x14ac:dyDescent="0.25">
      <c r="B32" s="7"/>
      <c r="C32" s="23"/>
      <c r="D32" s="8"/>
      <c r="E32" s="8">
        <v>6631</v>
      </c>
      <c r="F32" s="84" t="s">
        <v>249</v>
      </c>
      <c r="G32" s="77">
        <v>8837.74</v>
      </c>
      <c r="H32" s="78"/>
      <c r="I32" s="4"/>
      <c r="J32" s="78">
        <v>6256.01</v>
      </c>
      <c r="K32" s="87">
        <f t="shared" si="2"/>
        <v>70.787441133140376</v>
      </c>
      <c r="L32" s="87" t="e">
        <f t="shared" si="3"/>
        <v>#DIV/0!</v>
      </c>
    </row>
    <row r="33" spans="2:12" x14ac:dyDescent="0.25">
      <c r="B33" s="7"/>
      <c r="C33" s="23"/>
      <c r="D33" s="8"/>
      <c r="E33" s="8">
        <v>6632</v>
      </c>
      <c r="F33" s="84" t="s">
        <v>250</v>
      </c>
      <c r="G33" s="77">
        <v>245</v>
      </c>
      <c r="H33" s="78"/>
      <c r="I33" s="4"/>
      <c r="J33" s="78">
        <v>3649.65</v>
      </c>
      <c r="K33" s="87">
        <f t="shared" si="2"/>
        <v>1489.6530612244899</v>
      </c>
      <c r="L33" s="87" t="e">
        <f t="shared" si="3"/>
        <v>#DIV/0!</v>
      </c>
    </row>
    <row r="34" spans="2:12" ht="25.5" x14ac:dyDescent="0.25">
      <c r="B34" s="7"/>
      <c r="C34" s="23">
        <v>67</v>
      </c>
      <c r="D34" s="8"/>
      <c r="E34" s="8"/>
      <c r="F34" s="74" t="s">
        <v>251</v>
      </c>
      <c r="G34" s="75">
        <f t="shared" ref="G34" si="12">G35</f>
        <v>343575.77</v>
      </c>
      <c r="H34" s="75">
        <v>3358163</v>
      </c>
      <c r="I34" s="4"/>
      <c r="J34" s="75">
        <f t="shared" ref="J34" si="13">J35</f>
        <v>383543.07</v>
      </c>
      <c r="K34" s="87">
        <f t="shared" si="2"/>
        <v>111.63274697747165</v>
      </c>
      <c r="L34" s="87">
        <f t="shared" si="3"/>
        <v>11.421216599670712</v>
      </c>
    </row>
    <row r="35" spans="2:12" ht="25.5" x14ac:dyDescent="0.25">
      <c r="B35" s="7"/>
      <c r="C35" s="23"/>
      <c r="D35" s="8">
        <v>671</v>
      </c>
      <c r="E35" s="8"/>
      <c r="F35" s="74" t="s">
        <v>252</v>
      </c>
      <c r="G35" s="75">
        <f t="shared" ref="G35" si="14">G36+G37</f>
        <v>343575.77</v>
      </c>
      <c r="H35" s="75"/>
      <c r="I35" s="4"/>
      <c r="J35" s="75">
        <f t="shared" ref="J35" si="15">J36+J37</f>
        <v>383543.07</v>
      </c>
      <c r="K35" s="87">
        <f t="shared" si="2"/>
        <v>111.63274697747165</v>
      </c>
      <c r="L35" s="87" t="e">
        <f t="shared" si="3"/>
        <v>#DIV/0!</v>
      </c>
    </row>
    <row r="36" spans="2:12" ht="25.5" x14ac:dyDescent="0.25">
      <c r="B36" s="7"/>
      <c r="C36" s="23"/>
      <c r="D36" s="8"/>
      <c r="E36" s="8">
        <v>6711</v>
      </c>
      <c r="F36" s="76" t="s">
        <v>253</v>
      </c>
      <c r="G36" s="77">
        <v>195568.89</v>
      </c>
      <c r="H36" s="78"/>
      <c r="I36" s="4"/>
      <c r="J36" s="78">
        <v>239959.94</v>
      </c>
      <c r="K36" s="87">
        <f t="shared" si="2"/>
        <v>122.69842100141797</v>
      </c>
      <c r="L36" s="87" t="e">
        <f t="shared" si="3"/>
        <v>#DIV/0!</v>
      </c>
    </row>
    <row r="37" spans="2:12" ht="25.5" x14ac:dyDescent="0.25">
      <c r="B37" s="7"/>
      <c r="C37" s="23"/>
      <c r="D37" s="8"/>
      <c r="E37" s="8">
        <v>6712</v>
      </c>
      <c r="F37" s="76" t="s">
        <v>254</v>
      </c>
      <c r="G37" s="77">
        <v>148006.88</v>
      </c>
      <c r="H37" s="78"/>
      <c r="I37" s="4"/>
      <c r="J37" s="78">
        <v>143583.13</v>
      </c>
      <c r="K37" s="87">
        <f t="shared" si="2"/>
        <v>97.011118672321189</v>
      </c>
      <c r="L37" s="87" t="e">
        <f t="shared" si="3"/>
        <v>#DIV/0!</v>
      </c>
    </row>
    <row r="38" spans="2:12" x14ac:dyDescent="0.25">
      <c r="B38" s="6">
        <v>9</v>
      </c>
      <c r="C38" s="6"/>
      <c r="D38" s="6"/>
      <c r="E38" s="6"/>
      <c r="F38" s="6" t="s">
        <v>256</v>
      </c>
      <c r="G38" s="81">
        <f>G39</f>
        <v>7487.18</v>
      </c>
      <c r="H38" s="81">
        <f t="shared" ref="G38:H40" si="16">H39</f>
        <v>0</v>
      </c>
      <c r="I38" s="81"/>
      <c r="J38" s="81">
        <f t="shared" ref="J38" si="17">J39</f>
        <v>-19937.8</v>
      </c>
      <c r="K38" s="87">
        <f t="shared" si="2"/>
        <v>-266.29251600736188</v>
      </c>
      <c r="L38" s="87" t="e">
        <f t="shared" si="3"/>
        <v>#DIV/0!</v>
      </c>
    </row>
    <row r="39" spans="2:12" x14ac:dyDescent="0.25">
      <c r="B39" s="6"/>
      <c r="C39" s="6">
        <v>92</v>
      </c>
      <c r="D39" s="6"/>
      <c r="E39" s="6"/>
      <c r="F39" s="6" t="s">
        <v>257</v>
      </c>
      <c r="G39" s="75">
        <f t="shared" si="16"/>
        <v>7487.18</v>
      </c>
      <c r="H39" s="75">
        <v>0</v>
      </c>
      <c r="I39" s="33"/>
      <c r="J39" s="75">
        <f>J40</f>
        <v>-19937.8</v>
      </c>
      <c r="K39" s="87">
        <f t="shared" si="2"/>
        <v>-266.29251600736188</v>
      </c>
      <c r="L39" s="87" t="e">
        <f t="shared" si="3"/>
        <v>#DIV/0!</v>
      </c>
    </row>
    <row r="40" spans="2:12" x14ac:dyDescent="0.25">
      <c r="B40" s="6"/>
      <c r="C40" s="11"/>
      <c r="D40" s="11">
        <v>922</v>
      </c>
      <c r="E40" s="11"/>
      <c r="F40" s="74" t="s">
        <v>258</v>
      </c>
      <c r="G40" s="81">
        <f t="shared" si="16"/>
        <v>7487.18</v>
      </c>
      <c r="H40" s="81"/>
      <c r="I40" s="4"/>
      <c r="J40" s="81">
        <f>J41-J42</f>
        <v>-19937.8</v>
      </c>
      <c r="K40" s="87">
        <f t="shared" si="2"/>
        <v>-266.29251600736188</v>
      </c>
      <c r="L40" s="87" t="e">
        <f t="shared" si="3"/>
        <v>#DIV/0!</v>
      </c>
    </row>
    <row r="41" spans="2:12" x14ac:dyDescent="0.25">
      <c r="B41" s="7"/>
      <c r="C41" s="7"/>
      <c r="D41" s="7"/>
      <c r="E41" s="7">
        <v>9221</v>
      </c>
      <c r="F41" s="84" t="s">
        <v>259</v>
      </c>
      <c r="G41" s="80">
        <v>7487.18</v>
      </c>
      <c r="H41" s="80"/>
      <c r="I41" s="4"/>
      <c r="J41" s="80">
        <v>0</v>
      </c>
      <c r="K41" s="87">
        <f t="shared" si="2"/>
        <v>0</v>
      </c>
      <c r="L41" s="87" t="e">
        <f t="shared" si="3"/>
        <v>#DIV/0!</v>
      </c>
    </row>
    <row r="42" spans="2:12" x14ac:dyDescent="0.25">
      <c r="B42" s="7"/>
      <c r="C42" s="7"/>
      <c r="D42" s="7"/>
      <c r="E42" s="7">
        <v>9222</v>
      </c>
      <c r="F42" s="84" t="s">
        <v>260</v>
      </c>
      <c r="G42" s="80"/>
      <c r="H42" s="80"/>
      <c r="I42" s="4"/>
      <c r="J42" s="80">
        <v>19937.8</v>
      </c>
      <c r="K42" s="87" t="e">
        <f t="shared" si="2"/>
        <v>#DIV/0!</v>
      </c>
      <c r="L42" s="87" t="e">
        <f t="shared" si="3"/>
        <v>#DIV/0!</v>
      </c>
    </row>
    <row r="43" spans="2:12" x14ac:dyDescent="0.25">
      <c r="B43" s="93"/>
      <c r="C43" s="93"/>
      <c r="D43" s="93"/>
      <c r="E43" s="94"/>
      <c r="F43" s="94" t="s">
        <v>261</v>
      </c>
      <c r="G43" s="85">
        <f>G11+G38</f>
        <v>3034326.61</v>
      </c>
      <c r="H43" s="85">
        <f>H11+H38</f>
        <v>8517233</v>
      </c>
      <c r="I43" s="85">
        <f t="shared" ref="I43:J43" si="18">I11+I38</f>
        <v>0</v>
      </c>
      <c r="J43" s="85">
        <f t="shared" si="18"/>
        <v>3782051.7399999998</v>
      </c>
      <c r="K43" s="85">
        <f t="shared" si="2"/>
        <v>124.64220982460421</v>
      </c>
      <c r="L43" s="85">
        <f t="shared" si="3"/>
        <v>44.404699742275447</v>
      </c>
    </row>
    <row r="44" spans="2:12" x14ac:dyDescent="0.25">
      <c r="K44" s="69"/>
      <c r="L44" s="69"/>
    </row>
    <row r="45" spans="2:12" ht="25.5" x14ac:dyDescent="0.25">
      <c r="B45" s="157" t="s">
        <v>6</v>
      </c>
      <c r="C45" s="158"/>
      <c r="D45" s="158"/>
      <c r="E45" s="158"/>
      <c r="F45" s="159"/>
      <c r="G45" s="37" t="s">
        <v>74</v>
      </c>
      <c r="H45" s="37" t="s">
        <v>71</v>
      </c>
      <c r="I45" s="37" t="s">
        <v>231</v>
      </c>
      <c r="J45" s="37" t="s">
        <v>73</v>
      </c>
      <c r="K45" s="89" t="s">
        <v>17</v>
      </c>
      <c r="L45" s="89" t="s">
        <v>47</v>
      </c>
    </row>
    <row r="46" spans="2:12" x14ac:dyDescent="0.25">
      <c r="B46" s="157">
        <v>1</v>
      </c>
      <c r="C46" s="158"/>
      <c r="D46" s="158"/>
      <c r="E46" s="158"/>
      <c r="F46" s="159"/>
      <c r="G46" s="37">
        <v>2</v>
      </c>
      <c r="H46" s="37">
        <v>3</v>
      </c>
      <c r="I46" s="37">
        <v>4</v>
      </c>
      <c r="J46" s="37">
        <v>5</v>
      </c>
      <c r="K46" s="89" t="s">
        <v>19</v>
      </c>
      <c r="L46" s="89" t="s">
        <v>255</v>
      </c>
    </row>
    <row r="47" spans="2:12" x14ac:dyDescent="0.25">
      <c r="B47" s="6"/>
      <c r="C47" s="6"/>
      <c r="D47" s="6"/>
      <c r="E47" s="6"/>
      <c r="F47" s="74" t="s">
        <v>7</v>
      </c>
      <c r="G47" s="85">
        <f>G48+G105</f>
        <v>3054264.4100000006</v>
      </c>
      <c r="H47" s="85">
        <f>H48+H105</f>
        <v>8517233</v>
      </c>
      <c r="I47" s="85"/>
      <c r="J47" s="85">
        <f>J48+J105</f>
        <v>3791993.6299999994</v>
      </c>
      <c r="K47" s="85">
        <f>J47/G47*100</f>
        <v>124.15407184736826</v>
      </c>
      <c r="L47" s="85">
        <f>J47/H47*100</f>
        <v>44.52142650083659</v>
      </c>
    </row>
    <row r="48" spans="2:12" x14ac:dyDescent="0.25">
      <c r="B48" s="6">
        <v>3</v>
      </c>
      <c r="C48" s="6"/>
      <c r="D48" s="6"/>
      <c r="E48" s="6"/>
      <c r="F48" s="90" t="s">
        <v>3</v>
      </c>
      <c r="G48" s="115">
        <f>G49+G59+G90+G97+G102</f>
        <v>2818544.7500000005</v>
      </c>
      <c r="H48" s="115">
        <f>H49+H59+H90+H97+H102</f>
        <v>4768033</v>
      </c>
      <c r="I48" s="115"/>
      <c r="J48" s="115">
        <f>J49+J59+J90+J94+J97+J102</f>
        <v>3572991.3499999996</v>
      </c>
      <c r="K48" s="115">
        <f t="shared" ref="K48:K111" si="19">J48/G48*100</f>
        <v>126.76723866101467</v>
      </c>
      <c r="L48" s="115">
        <f t="shared" ref="L48:L111" si="20">J48/H48*100</f>
        <v>74.936380473876753</v>
      </c>
    </row>
    <row r="49" spans="2:12" x14ac:dyDescent="0.25">
      <c r="B49" s="95"/>
      <c r="C49" s="95">
        <v>31</v>
      </c>
      <c r="D49" s="95"/>
      <c r="E49" s="95"/>
      <c r="F49" s="95" t="s">
        <v>4</v>
      </c>
      <c r="G49" s="96">
        <f t="shared" ref="G49" si="21">G50+G54+G56</f>
        <v>2131517.23</v>
      </c>
      <c r="H49" s="96">
        <v>2855290</v>
      </c>
      <c r="I49" s="4"/>
      <c r="J49" s="96">
        <f t="shared" ref="J49" si="22">J50+J54+J56</f>
        <v>2808805.59</v>
      </c>
      <c r="K49" s="115">
        <f t="shared" si="19"/>
        <v>131.77494183333437</v>
      </c>
      <c r="L49" s="115">
        <f t="shared" si="20"/>
        <v>98.371989885440698</v>
      </c>
    </row>
    <row r="50" spans="2:12" x14ac:dyDescent="0.25">
      <c r="B50" s="74"/>
      <c r="C50" s="74"/>
      <c r="D50" s="74">
        <v>311</v>
      </c>
      <c r="E50" s="74"/>
      <c r="F50" s="74" t="s">
        <v>211</v>
      </c>
      <c r="G50" s="96">
        <f>G51+G52+G53</f>
        <v>1759625.43</v>
      </c>
      <c r="H50" s="96"/>
      <c r="I50" s="4"/>
      <c r="J50" s="96">
        <f>J51+J52+J53</f>
        <v>2328590.25</v>
      </c>
      <c r="K50" s="115">
        <f t="shared" si="19"/>
        <v>132.33442812883195</v>
      </c>
      <c r="L50" s="115" t="e">
        <f t="shared" si="20"/>
        <v>#DIV/0!</v>
      </c>
    </row>
    <row r="51" spans="2:12" x14ac:dyDescent="0.25">
      <c r="B51" s="76"/>
      <c r="C51" s="76"/>
      <c r="D51" s="76"/>
      <c r="E51" s="76">
        <v>3111</v>
      </c>
      <c r="F51" s="76" t="s">
        <v>26</v>
      </c>
      <c r="G51" s="97">
        <v>1725431.21</v>
      </c>
      <c r="H51" s="98"/>
      <c r="I51" s="4"/>
      <c r="J51" s="98">
        <v>2282229.3199999998</v>
      </c>
      <c r="K51" s="115">
        <f t="shared" si="19"/>
        <v>132.27008453150674</v>
      </c>
      <c r="L51" s="115" t="e">
        <f t="shared" si="20"/>
        <v>#DIV/0!</v>
      </c>
    </row>
    <row r="52" spans="2:12" x14ac:dyDescent="0.25">
      <c r="B52" s="76"/>
      <c r="C52" s="76"/>
      <c r="D52" s="76"/>
      <c r="E52" s="76">
        <v>3113</v>
      </c>
      <c r="F52" s="76" t="s">
        <v>192</v>
      </c>
      <c r="G52" s="97">
        <v>31846.3</v>
      </c>
      <c r="H52" s="98"/>
      <c r="I52" s="4"/>
      <c r="J52" s="98">
        <v>43852.08</v>
      </c>
      <c r="K52" s="115">
        <f t="shared" si="19"/>
        <v>137.69913616338476</v>
      </c>
      <c r="L52" s="115" t="e">
        <f t="shared" si="20"/>
        <v>#DIV/0!</v>
      </c>
    </row>
    <row r="53" spans="2:12" x14ac:dyDescent="0.25">
      <c r="B53" s="76"/>
      <c r="C53" s="76"/>
      <c r="D53" s="76"/>
      <c r="E53" s="76">
        <v>3114</v>
      </c>
      <c r="F53" s="76" t="s">
        <v>262</v>
      </c>
      <c r="G53" s="97">
        <v>2347.92</v>
      </c>
      <c r="H53" s="98"/>
      <c r="I53" s="4"/>
      <c r="J53" s="98">
        <v>2508.85</v>
      </c>
      <c r="K53" s="115">
        <f t="shared" si="19"/>
        <v>106.85415175985553</v>
      </c>
      <c r="L53" s="115" t="e">
        <f t="shared" si="20"/>
        <v>#DIV/0!</v>
      </c>
    </row>
    <row r="54" spans="2:12" x14ac:dyDescent="0.25">
      <c r="B54" s="74"/>
      <c r="C54" s="74"/>
      <c r="D54" s="74">
        <v>312</v>
      </c>
      <c r="E54" s="74"/>
      <c r="F54" s="74" t="s">
        <v>134</v>
      </c>
      <c r="G54" s="96">
        <f t="shared" ref="G54" si="23">G55</f>
        <v>92327.58</v>
      </c>
      <c r="H54" s="96"/>
      <c r="I54" s="4"/>
      <c r="J54" s="96">
        <f t="shared" ref="J54" si="24">J55</f>
        <v>101625.28</v>
      </c>
      <c r="K54" s="115">
        <f t="shared" si="19"/>
        <v>110.07033867886497</v>
      </c>
      <c r="L54" s="115" t="e">
        <f t="shared" si="20"/>
        <v>#DIV/0!</v>
      </c>
    </row>
    <row r="55" spans="2:12" x14ac:dyDescent="0.25">
      <c r="B55" s="76"/>
      <c r="C55" s="76"/>
      <c r="D55" s="76"/>
      <c r="E55" s="76">
        <v>3121</v>
      </c>
      <c r="F55" s="76" t="s">
        <v>134</v>
      </c>
      <c r="G55" s="97">
        <v>92327.58</v>
      </c>
      <c r="H55" s="98"/>
      <c r="I55" s="4"/>
      <c r="J55" s="98">
        <v>101625.28</v>
      </c>
      <c r="K55" s="115">
        <f t="shared" si="19"/>
        <v>110.07033867886497</v>
      </c>
      <c r="L55" s="115" t="e">
        <f t="shared" si="20"/>
        <v>#DIV/0!</v>
      </c>
    </row>
    <row r="56" spans="2:12" x14ac:dyDescent="0.25">
      <c r="B56" s="74"/>
      <c r="C56" s="74"/>
      <c r="D56" s="74">
        <v>313</v>
      </c>
      <c r="E56" s="74"/>
      <c r="F56" s="74" t="s">
        <v>135</v>
      </c>
      <c r="G56" s="96">
        <f>G57+G58</f>
        <v>279564.21999999997</v>
      </c>
      <c r="H56" s="96"/>
      <c r="I56" s="4"/>
      <c r="J56" s="96">
        <f>J57+J58</f>
        <v>378590.06</v>
      </c>
      <c r="K56" s="115">
        <f t="shared" si="19"/>
        <v>135.42149993300288</v>
      </c>
      <c r="L56" s="115" t="e">
        <f t="shared" si="20"/>
        <v>#DIV/0!</v>
      </c>
    </row>
    <row r="57" spans="2:12" x14ac:dyDescent="0.25">
      <c r="B57" s="76"/>
      <c r="C57" s="76"/>
      <c r="D57" s="76"/>
      <c r="E57" s="76">
        <v>3132</v>
      </c>
      <c r="F57" s="76" t="s">
        <v>136</v>
      </c>
      <c r="G57" s="97">
        <v>277899.78999999998</v>
      </c>
      <c r="H57" s="98"/>
      <c r="I57" s="4"/>
      <c r="J57" s="98">
        <v>376463.89</v>
      </c>
      <c r="K57" s="115">
        <f t="shared" si="19"/>
        <v>135.46749711469738</v>
      </c>
      <c r="L57" s="115" t="e">
        <f t="shared" si="20"/>
        <v>#DIV/0!</v>
      </c>
    </row>
    <row r="58" spans="2:12" x14ac:dyDescent="0.25">
      <c r="B58" s="76"/>
      <c r="C58" s="76"/>
      <c r="D58" s="76"/>
      <c r="E58" s="76">
        <v>3133</v>
      </c>
      <c r="F58" s="76" t="s">
        <v>263</v>
      </c>
      <c r="G58" s="97">
        <v>1664.43</v>
      </c>
      <c r="H58" s="97"/>
      <c r="I58" s="4"/>
      <c r="J58" s="97">
        <v>2126.17</v>
      </c>
      <c r="K58" s="115">
        <f t="shared" si="19"/>
        <v>127.74162926647561</v>
      </c>
      <c r="L58" s="115" t="e">
        <f t="shared" si="20"/>
        <v>#DIV/0!</v>
      </c>
    </row>
    <row r="59" spans="2:12" x14ac:dyDescent="0.25">
      <c r="B59" s="92"/>
      <c r="C59" s="92">
        <v>32</v>
      </c>
      <c r="D59" s="92"/>
      <c r="E59" s="92"/>
      <c r="F59" s="92" t="s">
        <v>13</v>
      </c>
      <c r="G59" s="99">
        <f>G60+G65+G72+G82</f>
        <v>584352.30999999994</v>
      </c>
      <c r="H59" s="99">
        <v>1793771</v>
      </c>
      <c r="I59" s="5"/>
      <c r="J59" s="99">
        <f t="shared" ref="J59" si="25">J60+J65+J72+J82</f>
        <v>634133.91999999993</v>
      </c>
      <c r="K59" s="115">
        <f t="shared" si="19"/>
        <v>108.51910896014085</v>
      </c>
      <c r="L59" s="115">
        <f t="shared" si="20"/>
        <v>35.35199978146597</v>
      </c>
    </row>
    <row r="60" spans="2:12" x14ac:dyDescent="0.25">
      <c r="B60" s="91"/>
      <c r="C60" s="91"/>
      <c r="D60" s="91">
        <v>321</v>
      </c>
      <c r="E60" s="91"/>
      <c r="F60" s="91" t="s">
        <v>27</v>
      </c>
      <c r="G60" s="99">
        <f t="shared" ref="G60" si="26">SUM(G61:G64)</f>
        <v>80732.44</v>
      </c>
      <c r="H60" s="99"/>
      <c r="I60" s="5"/>
      <c r="J60" s="99">
        <f t="shared" ref="J60" si="27">SUM(J61:J64)</f>
        <v>90578.639999999985</v>
      </c>
      <c r="K60" s="115">
        <f t="shared" si="19"/>
        <v>112.19608870981726</v>
      </c>
      <c r="L60" s="115" t="e">
        <f t="shared" si="20"/>
        <v>#DIV/0!</v>
      </c>
    </row>
    <row r="61" spans="2:12" x14ac:dyDescent="0.25">
      <c r="B61" s="82"/>
      <c r="C61" s="82"/>
      <c r="D61" s="82"/>
      <c r="E61" s="82">
        <v>3211</v>
      </c>
      <c r="F61" s="82" t="s">
        <v>28</v>
      </c>
      <c r="G61" s="97">
        <v>7038.5</v>
      </c>
      <c r="H61" s="98"/>
      <c r="I61" s="5"/>
      <c r="J61" s="98">
        <v>11838.96</v>
      </c>
      <c r="K61" s="115">
        <f t="shared" si="19"/>
        <v>168.20288413724512</v>
      </c>
      <c r="L61" s="115" t="e">
        <f t="shared" si="20"/>
        <v>#DIV/0!</v>
      </c>
    </row>
    <row r="62" spans="2:12" ht="26.25" x14ac:dyDescent="0.25">
      <c r="B62" s="112"/>
      <c r="C62" s="112"/>
      <c r="D62" s="112"/>
      <c r="E62" s="112">
        <v>3212</v>
      </c>
      <c r="F62" s="100" t="s">
        <v>264</v>
      </c>
      <c r="G62" s="97">
        <v>72696.13</v>
      </c>
      <c r="H62" s="98"/>
      <c r="I62" s="4"/>
      <c r="J62" s="98">
        <v>76621.19</v>
      </c>
      <c r="K62" s="115">
        <f t="shared" si="19"/>
        <v>105.39926953470562</v>
      </c>
      <c r="L62" s="115" t="e">
        <f t="shared" si="20"/>
        <v>#DIV/0!</v>
      </c>
    </row>
    <row r="63" spans="2:12" x14ac:dyDescent="0.25">
      <c r="B63" s="82"/>
      <c r="C63" s="82"/>
      <c r="D63" s="82"/>
      <c r="E63" s="82">
        <v>3213</v>
      </c>
      <c r="F63" s="82" t="s">
        <v>82</v>
      </c>
      <c r="G63" s="97">
        <v>569</v>
      </c>
      <c r="H63" s="98"/>
      <c r="I63" s="4"/>
      <c r="J63" s="98">
        <v>1053.04</v>
      </c>
      <c r="K63" s="115">
        <f t="shared" si="19"/>
        <v>185.06854130052724</v>
      </c>
      <c r="L63" s="115" t="e">
        <f t="shared" si="20"/>
        <v>#DIV/0!</v>
      </c>
    </row>
    <row r="64" spans="2:12" x14ac:dyDescent="0.25">
      <c r="B64" s="82"/>
      <c r="C64" s="82"/>
      <c r="D64" s="82"/>
      <c r="E64" s="82">
        <v>3214</v>
      </c>
      <c r="F64" s="82" t="s">
        <v>83</v>
      </c>
      <c r="G64" s="97">
        <v>428.81</v>
      </c>
      <c r="H64" s="98"/>
      <c r="I64" s="4"/>
      <c r="J64" s="98">
        <v>1065.45</v>
      </c>
      <c r="K64" s="115">
        <f t="shared" si="19"/>
        <v>248.46668687763812</v>
      </c>
      <c r="L64" s="115" t="e">
        <f t="shared" si="20"/>
        <v>#DIV/0!</v>
      </c>
    </row>
    <row r="65" spans="2:12" x14ac:dyDescent="0.25">
      <c r="B65" s="91"/>
      <c r="C65" s="91"/>
      <c r="D65" s="91">
        <v>322</v>
      </c>
      <c r="E65" s="91"/>
      <c r="F65" s="83" t="s">
        <v>84</v>
      </c>
      <c r="G65" s="99">
        <f t="shared" ref="G65" si="28">SUM(G66:G71)</f>
        <v>387977.48</v>
      </c>
      <c r="H65" s="99"/>
      <c r="I65" s="4"/>
      <c r="J65" s="99">
        <f t="shared" ref="J65" si="29">SUM(J66:J71)</f>
        <v>435398.39999999997</v>
      </c>
      <c r="K65" s="115">
        <f t="shared" si="19"/>
        <v>112.22259601253144</v>
      </c>
      <c r="L65" s="115" t="e">
        <f t="shared" si="20"/>
        <v>#DIV/0!</v>
      </c>
    </row>
    <row r="66" spans="2:12" x14ac:dyDescent="0.25">
      <c r="B66" s="82"/>
      <c r="C66" s="82"/>
      <c r="D66" s="82"/>
      <c r="E66" s="82">
        <v>3221</v>
      </c>
      <c r="F66" s="101" t="s">
        <v>265</v>
      </c>
      <c r="G66" s="97">
        <v>30550.63</v>
      </c>
      <c r="H66" s="98"/>
      <c r="I66" s="4"/>
      <c r="J66" s="98">
        <v>28688.98</v>
      </c>
      <c r="K66" s="115">
        <f t="shared" si="19"/>
        <v>93.906344975537323</v>
      </c>
      <c r="L66" s="115" t="e">
        <f t="shared" si="20"/>
        <v>#DIV/0!</v>
      </c>
    </row>
    <row r="67" spans="2:12" x14ac:dyDescent="0.25">
      <c r="B67" s="82"/>
      <c r="C67" s="82"/>
      <c r="D67" s="82"/>
      <c r="E67" s="82">
        <v>3222</v>
      </c>
      <c r="F67" s="101" t="s">
        <v>200</v>
      </c>
      <c r="G67" s="97">
        <v>310133.95</v>
      </c>
      <c r="H67" s="98"/>
      <c r="I67" s="4"/>
      <c r="J67" s="98">
        <v>334718.74</v>
      </c>
      <c r="K67" s="115">
        <f t="shared" si="19"/>
        <v>107.92715212249415</v>
      </c>
      <c r="L67" s="115" t="e">
        <f t="shared" si="20"/>
        <v>#DIV/0!</v>
      </c>
    </row>
    <row r="68" spans="2:12" x14ac:dyDescent="0.25">
      <c r="B68" s="82"/>
      <c r="C68" s="82"/>
      <c r="D68" s="82"/>
      <c r="E68" s="82">
        <v>3223</v>
      </c>
      <c r="F68" s="101" t="s">
        <v>86</v>
      </c>
      <c r="G68" s="97">
        <v>41337.5</v>
      </c>
      <c r="H68" s="98"/>
      <c r="I68" s="4"/>
      <c r="J68" s="98">
        <v>66108.820000000007</v>
      </c>
      <c r="K68" s="115">
        <f t="shared" si="19"/>
        <v>159.92457211974599</v>
      </c>
      <c r="L68" s="115" t="e">
        <f t="shared" si="20"/>
        <v>#DIV/0!</v>
      </c>
    </row>
    <row r="69" spans="2:12" x14ac:dyDescent="0.25">
      <c r="B69" s="82"/>
      <c r="C69" s="82"/>
      <c r="D69" s="82"/>
      <c r="E69" s="82">
        <v>3224</v>
      </c>
      <c r="F69" s="101" t="s">
        <v>266</v>
      </c>
      <c r="G69" s="97">
        <v>1817.86</v>
      </c>
      <c r="H69" s="98"/>
      <c r="I69" s="4"/>
      <c r="J69" s="98">
        <v>3081.93</v>
      </c>
      <c r="K69" s="115">
        <f t="shared" si="19"/>
        <v>169.53615789994828</v>
      </c>
      <c r="L69" s="115" t="e">
        <f t="shared" si="20"/>
        <v>#DIV/0!</v>
      </c>
    </row>
    <row r="70" spans="2:12" x14ac:dyDescent="0.25">
      <c r="B70" s="82"/>
      <c r="C70" s="82"/>
      <c r="D70" s="82"/>
      <c r="E70" s="82">
        <v>3225</v>
      </c>
      <c r="F70" s="101" t="s">
        <v>267</v>
      </c>
      <c r="G70" s="97">
        <v>2890.79</v>
      </c>
      <c r="H70" s="98"/>
      <c r="I70" s="4"/>
      <c r="J70" s="98">
        <v>2302.85</v>
      </c>
      <c r="K70" s="115">
        <f t="shared" si="19"/>
        <v>79.661614991057803</v>
      </c>
      <c r="L70" s="115" t="e">
        <f t="shared" si="20"/>
        <v>#DIV/0!</v>
      </c>
    </row>
    <row r="71" spans="2:12" x14ac:dyDescent="0.25">
      <c r="B71" s="82"/>
      <c r="C71" s="82"/>
      <c r="D71" s="82"/>
      <c r="E71" s="82">
        <v>3227</v>
      </c>
      <c r="F71" s="82" t="s">
        <v>268</v>
      </c>
      <c r="G71" s="97">
        <v>1246.75</v>
      </c>
      <c r="H71" s="98"/>
      <c r="I71" s="4"/>
      <c r="J71" s="98">
        <v>497.08</v>
      </c>
      <c r="K71" s="115">
        <f t="shared" si="19"/>
        <v>39.870062161620211</v>
      </c>
      <c r="L71" s="115" t="e">
        <f t="shared" si="20"/>
        <v>#DIV/0!</v>
      </c>
    </row>
    <row r="72" spans="2:12" x14ac:dyDescent="0.25">
      <c r="B72" s="91"/>
      <c r="C72" s="91"/>
      <c r="D72" s="91">
        <v>323</v>
      </c>
      <c r="E72" s="91"/>
      <c r="F72" s="83" t="s">
        <v>89</v>
      </c>
      <c r="G72" s="99">
        <f t="shared" ref="G72" si="30">SUM(G73:G81)</f>
        <v>80315.290000000008</v>
      </c>
      <c r="H72" s="99"/>
      <c r="I72" s="5"/>
      <c r="J72" s="99">
        <f t="shared" ref="J72" si="31">SUM(J73:J81)</f>
        <v>88609.520000000019</v>
      </c>
      <c r="K72" s="115">
        <f t="shared" si="19"/>
        <v>110.32708715862198</v>
      </c>
      <c r="L72" s="115" t="e">
        <f t="shared" si="20"/>
        <v>#DIV/0!</v>
      </c>
    </row>
    <row r="73" spans="2:12" x14ac:dyDescent="0.25">
      <c r="B73" s="82"/>
      <c r="C73" s="82"/>
      <c r="D73" s="82"/>
      <c r="E73" s="82">
        <v>3231</v>
      </c>
      <c r="F73" s="101" t="s">
        <v>90</v>
      </c>
      <c r="G73" s="102">
        <v>6616.11</v>
      </c>
      <c r="H73" s="102"/>
      <c r="I73" s="5"/>
      <c r="J73" s="102">
        <v>4551.3599999999997</v>
      </c>
      <c r="K73" s="115">
        <f t="shared" si="19"/>
        <v>68.792084774890384</v>
      </c>
      <c r="L73" s="115" t="e">
        <f t="shared" si="20"/>
        <v>#DIV/0!</v>
      </c>
    </row>
    <row r="74" spans="2:12" x14ac:dyDescent="0.25">
      <c r="B74" s="82"/>
      <c r="C74" s="82"/>
      <c r="D74" s="82"/>
      <c r="E74" s="82">
        <v>3232</v>
      </c>
      <c r="F74" s="101" t="s">
        <v>269</v>
      </c>
      <c r="G74" s="97">
        <v>14142.71</v>
      </c>
      <c r="H74" s="98"/>
      <c r="I74" s="5"/>
      <c r="J74" s="98">
        <v>25043.39</v>
      </c>
      <c r="K74" s="115">
        <f t="shared" si="19"/>
        <v>177.07631705663201</v>
      </c>
      <c r="L74" s="115" t="e">
        <f t="shared" si="20"/>
        <v>#DIV/0!</v>
      </c>
    </row>
    <row r="75" spans="2:12" x14ac:dyDescent="0.25">
      <c r="B75" s="82"/>
      <c r="C75" s="82"/>
      <c r="D75" s="82"/>
      <c r="E75" s="82">
        <v>3233</v>
      </c>
      <c r="F75" s="101" t="s">
        <v>91</v>
      </c>
      <c r="G75" s="97">
        <v>0</v>
      </c>
      <c r="H75" s="98"/>
      <c r="I75" s="4"/>
      <c r="J75" s="98">
        <v>127.44</v>
      </c>
      <c r="K75" s="115" t="e">
        <f t="shared" si="19"/>
        <v>#DIV/0!</v>
      </c>
      <c r="L75" s="115" t="e">
        <f t="shared" si="20"/>
        <v>#DIV/0!</v>
      </c>
    </row>
    <row r="76" spans="2:12" x14ac:dyDescent="0.25">
      <c r="B76" s="82"/>
      <c r="C76" s="82"/>
      <c r="D76" s="82"/>
      <c r="E76" s="82">
        <v>3234</v>
      </c>
      <c r="F76" s="101" t="s">
        <v>92</v>
      </c>
      <c r="G76" s="97">
        <v>31164.86</v>
      </c>
      <c r="H76" s="98"/>
      <c r="I76" s="4"/>
      <c r="J76" s="98">
        <v>23522.22</v>
      </c>
      <c r="K76" s="115">
        <f t="shared" si="19"/>
        <v>75.476738865504288</v>
      </c>
      <c r="L76" s="115" t="e">
        <f t="shared" si="20"/>
        <v>#DIV/0!</v>
      </c>
    </row>
    <row r="77" spans="2:12" x14ac:dyDescent="0.25">
      <c r="B77" s="82"/>
      <c r="C77" s="82"/>
      <c r="D77" s="82"/>
      <c r="E77" s="82">
        <v>3235</v>
      </c>
      <c r="F77" s="101" t="s">
        <v>270</v>
      </c>
      <c r="G77" s="97">
        <v>6016.85</v>
      </c>
      <c r="H77" s="97"/>
      <c r="I77" s="4"/>
      <c r="J77" s="97">
        <v>6062.07</v>
      </c>
      <c r="K77" s="115">
        <f t="shared" si="19"/>
        <v>100.75155604676864</v>
      </c>
      <c r="L77" s="115" t="e">
        <f t="shared" si="20"/>
        <v>#DIV/0!</v>
      </c>
    </row>
    <row r="78" spans="2:12" x14ac:dyDescent="0.25">
      <c r="B78" s="82"/>
      <c r="C78" s="82"/>
      <c r="D78" s="82"/>
      <c r="E78" s="82">
        <v>3236</v>
      </c>
      <c r="F78" s="101" t="s">
        <v>94</v>
      </c>
      <c r="G78" s="102">
        <v>6491.46</v>
      </c>
      <c r="H78" s="102"/>
      <c r="I78" s="4"/>
      <c r="J78" s="102">
        <v>7696.71</v>
      </c>
      <c r="K78" s="115">
        <f t="shared" si="19"/>
        <v>118.56670148163894</v>
      </c>
      <c r="L78" s="115" t="e">
        <f t="shared" si="20"/>
        <v>#DIV/0!</v>
      </c>
    </row>
    <row r="79" spans="2:12" x14ac:dyDescent="0.25">
      <c r="B79" s="82"/>
      <c r="C79" s="82"/>
      <c r="D79" s="82"/>
      <c r="E79" s="82">
        <v>3237</v>
      </c>
      <c r="F79" s="101" t="s">
        <v>95</v>
      </c>
      <c r="G79" s="97">
        <v>4668.49</v>
      </c>
      <c r="H79" s="98"/>
      <c r="I79" s="4"/>
      <c r="J79" s="98">
        <v>9319.5400000000009</v>
      </c>
      <c r="K79" s="115">
        <f t="shared" si="19"/>
        <v>199.62643167276786</v>
      </c>
      <c r="L79" s="115" t="e">
        <f t="shared" si="20"/>
        <v>#DIV/0!</v>
      </c>
    </row>
    <row r="80" spans="2:12" x14ac:dyDescent="0.25">
      <c r="B80" s="82"/>
      <c r="C80" s="82"/>
      <c r="D80" s="82"/>
      <c r="E80" s="82">
        <v>3238</v>
      </c>
      <c r="F80" s="101" t="s">
        <v>96</v>
      </c>
      <c r="G80" s="103">
        <v>4688.99</v>
      </c>
      <c r="H80" s="103"/>
      <c r="I80" s="4"/>
      <c r="J80" s="103">
        <v>4801.49</v>
      </c>
      <c r="K80" s="115">
        <f t="shared" si="19"/>
        <v>102.39923736241707</v>
      </c>
      <c r="L80" s="115" t="e">
        <f t="shared" si="20"/>
        <v>#DIV/0!</v>
      </c>
    </row>
    <row r="81" spans="2:12" x14ac:dyDescent="0.25">
      <c r="B81" s="82"/>
      <c r="C81" s="82"/>
      <c r="D81" s="82"/>
      <c r="E81" s="82">
        <v>3239</v>
      </c>
      <c r="F81" s="101" t="s">
        <v>97</v>
      </c>
      <c r="G81" s="97">
        <v>6525.82</v>
      </c>
      <c r="H81" s="98"/>
      <c r="I81" s="4"/>
      <c r="J81" s="98">
        <v>7485.3</v>
      </c>
      <c r="K81" s="115">
        <f t="shared" si="19"/>
        <v>114.70282661795758</v>
      </c>
      <c r="L81" s="115" t="e">
        <f t="shared" si="20"/>
        <v>#DIV/0!</v>
      </c>
    </row>
    <row r="82" spans="2:12" x14ac:dyDescent="0.25">
      <c r="B82" s="91"/>
      <c r="C82" s="91"/>
      <c r="D82" s="91">
        <v>329</v>
      </c>
      <c r="E82" s="91"/>
      <c r="F82" s="83" t="s">
        <v>98</v>
      </c>
      <c r="G82" s="99">
        <f t="shared" ref="G82" si="32">SUM(G83:G89)</f>
        <v>35327.1</v>
      </c>
      <c r="H82" s="99"/>
      <c r="I82" s="4"/>
      <c r="J82" s="99">
        <f t="shared" ref="J82" si="33">SUM(J83:J89)</f>
        <v>19547.36</v>
      </c>
      <c r="K82" s="115">
        <f t="shared" si="19"/>
        <v>55.332478465540625</v>
      </c>
      <c r="L82" s="115" t="e">
        <f t="shared" si="20"/>
        <v>#DIV/0!</v>
      </c>
    </row>
    <row r="83" spans="2:12" ht="25.5" x14ac:dyDescent="0.25">
      <c r="B83" s="82"/>
      <c r="C83" s="82"/>
      <c r="D83" s="82"/>
      <c r="E83" s="82">
        <v>3291</v>
      </c>
      <c r="F83" s="101" t="s">
        <v>271</v>
      </c>
      <c r="G83" s="103">
        <v>0</v>
      </c>
      <c r="H83" s="103"/>
      <c r="I83" s="4"/>
      <c r="J83" s="103">
        <v>0</v>
      </c>
      <c r="K83" s="115" t="e">
        <f t="shared" si="19"/>
        <v>#DIV/0!</v>
      </c>
      <c r="L83" s="115" t="e">
        <f t="shared" si="20"/>
        <v>#DIV/0!</v>
      </c>
    </row>
    <row r="84" spans="2:12" x14ac:dyDescent="0.25">
      <c r="B84" s="82"/>
      <c r="C84" s="82"/>
      <c r="D84" s="82"/>
      <c r="E84" s="82">
        <v>3292</v>
      </c>
      <c r="F84" s="101" t="s">
        <v>99</v>
      </c>
      <c r="G84" s="103">
        <v>6548.74</v>
      </c>
      <c r="H84" s="103"/>
      <c r="I84" s="4"/>
      <c r="J84" s="103">
        <v>6781.21</v>
      </c>
      <c r="K84" s="115">
        <f t="shared" si="19"/>
        <v>103.54984317593919</v>
      </c>
      <c r="L84" s="115" t="e">
        <f t="shared" si="20"/>
        <v>#DIV/0!</v>
      </c>
    </row>
    <row r="85" spans="2:12" x14ac:dyDescent="0.25">
      <c r="B85" s="82"/>
      <c r="C85" s="82"/>
      <c r="D85" s="82"/>
      <c r="E85" s="82">
        <v>3293</v>
      </c>
      <c r="F85" s="101" t="s">
        <v>100</v>
      </c>
      <c r="G85" s="103">
        <v>5285.17</v>
      </c>
      <c r="H85" s="103"/>
      <c r="I85" s="5"/>
      <c r="J85" s="103">
        <v>2287.5700000000002</v>
      </c>
      <c r="K85" s="115">
        <f t="shared" si="19"/>
        <v>43.282808310801734</v>
      </c>
      <c r="L85" s="115" t="e">
        <f t="shared" si="20"/>
        <v>#DIV/0!</v>
      </c>
    </row>
    <row r="86" spans="2:12" x14ac:dyDescent="0.25">
      <c r="B86" s="82"/>
      <c r="C86" s="82"/>
      <c r="D86" s="82"/>
      <c r="E86" s="82">
        <v>3294</v>
      </c>
      <c r="F86" s="101" t="s">
        <v>101</v>
      </c>
      <c r="G86" s="103">
        <v>202.91</v>
      </c>
      <c r="H86" s="103"/>
      <c r="I86" s="5"/>
      <c r="J86" s="103">
        <v>208.09</v>
      </c>
      <c r="K86" s="115">
        <f t="shared" si="19"/>
        <v>102.55285594598591</v>
      </c>
      <c r="L86" s="115" t="e">
        <f t="shared" si="20"/>
        <v>#DIV/0!</v>
      </c>
    </row>
    <row r="87" spans="2:12" x14ac:dyDescent="0.25">
      <c r="B87" s="82"/>
      <c r="C87" s="82"/>
      <c r="D87" s="82"/>
      <c r="E87" s="82">
        <v>3295</v>
      </c>
      <c r="F87" s="101" t="s">
        <v>102</v>
      </c>
      <c r="G87" s="97">
        <v>118.14</v>
      </c>
      <c r="H87" s="98"/>
      <c r="I87" s="5"/>
      <c r="J87" s="98">
        <v>554.33000000000004</v>
      </c>
      <c r="K87" s="115">
        <f t="shared" si="19"/>
        <v>469.2144912815304</v>
      </c>
      <c r="L87" s="115" t="e">
        <f t="shared" si="20"/>
        <v>#DIV/0!</v>
      </c>
    </row>
    <row r="88" spans="2:12" x14ac:dyDescent="0.25">
      <c r="B88" s="82"/>
      <c r="C88" s="82"/>
      <c r="D88" s="82"/>
      <c r="E88" s="82">
        <v>3296</v>
      </c>
      <c r="F88" s="101" t="s">
        <v>195</v>
      </c>
      <c r="G88" s="97">
        <v>0</v>
      </c>
      <c r="H88" s="98"/>
      <c r="I88" s="4"/>
      <c r="J88" s="98">
        <v>0</v>
      </c>
      <c r="K88" s="115" t="e">
        <f t="shared" si="19"/>
        <v>#DIV/0!</v>
      </c>
      <c r="L88" s="115" t="e">
        <f t="shared" si="20"/>
        <v>#DIV/0!</v>
      </c>
    </row>
    <row r="89" spans="2:12" x14ac:dyDescent="0.25">
      <c r="B89" s="82"/>
      <c r="C89" s="82"/>
      <c r="D89" s="82"/>
      <c r="E89" s="82">
        <v>3299</v>
      </c>
      <c r="F89" s="101" t="s">
        <v>98</v>
      </c>
      <c r="G89" s="97">
        <v>23172.14</v>
      </c>
      <c r="H89" s="98"/>
      <c r="I89" s="4"/>
      <c r="J89" s="98">
        <v>9716.16</v>
      </c>
      <c r="K89" s="115">
        <f t="shared" si="19"/>
        <v>41.930352569939593</v>
      </c>
      <c r="L89" s="115" t="e">
        <f t="shared" si="20"/>
        <v>#DIV/0!</v>
      </c>
    </row>
    <row r="90" spans="2:12" x14ac:dyDescent="0.25">
      <c r="B90" s="92"/>
      <c r="C90" s="92">
        <v>34</v>
      </c>
      <c r="D90" s="92"/>
      <c r="E90" s="92"/>
      <c r="F90" s="104" t="s">
        <v>103</v>
      </c>
      <c r="G90" s="99">
        <f>G91</f>
        <v>1269.72</v>
      </c>
      <c r="H90" s="99">
        <v>3972</v>
      </c>
      <c r="I90" s="4"/>
      <c r="J90" s="99">
        <f t="shared" ref="J90" si="34">J91</f>
        <v>9646.09</v>
      </c>
      <c r="K90" s="115">
        <f t="shared" si="19"/>
        <v>759.70213905427966</v>
      </c>
      <c r="L90" s="115">
        <f t="shared" si="20"/>
        <v>242.85221550855991</v>
      </c>
    </row>
    <row r="91" spans="2:12" x14ac:dyDescent="0.25">
      <c r="B91" s="91"/>
      <c r="C91" s="91"/>
      <c r="D91" s="91">
        <v>343</v>
      </c>
      <c r="E91" s="91"/>
      <c r="F91" s="83" t="s">
        <v>104</v>
      </c>
      <c r="G91" s="99">
        <f t="shared" ref="G91" si="35">G92+G93</f>
        <v>1269.72</v>
      </c>
      <c r="H91" s="99"/>
      <c r="I91" s="4"/>
      <c r="J91" s="99">
        <f t="shared" ref="J91" si="36">J92+J93</f>
        <v>9646.09</v>
      </c>
      <c r="K91" s="115">
        <f t="shared" si="19"/>
        <v>759.70213905427966</v>
      </c>
      <c r="L91" s="115" t="e">
        <f t="shared" si="20"/>
        <v>#DIV/0!</v>
      </c>
    </row>
    <row r="92" spans="2:12" s="34" customFormat="1" x14ac:dyDescent="0.25">
      <c r="B92" s="112"/>
      <c r="C92" s="112"/>
      <c r="D92" s="112"/>
      <c r="E92" s="112">
        <v>3431</v>
      </c>
      <c r="F92" s="100" t="s">
        <v>105</v>
      </c>
      <c r="G92" s="97">
        <v>1140.74</v>
      </c>
      <c r="H92" s="98"/>
      <c r="I92" s="4"/>
      <c r="J92" s="98">
        <v>1232.47</v>
      </c>
      <c r="K92" s="115">
        <f t="shared" si="19"/>
        <v>108.04127145537107</v>
      </c>
      <c r="L92" s="115" t="e">
        <f t="shared" si="20"/>
        <v>#DIV/0!</v>
      </c>
    </row>
    <row r="93" spans="2:12" x14ac:dyDescent="0.25">
      <c r="B93" s="82"/>
      <c r="C93" s="82"/>
      <c r="D93" s="82"/>
      <c r="E93" s="82">
        <v>3433</v>
      </c>
      <c r="F93" s="101" t="s">
        <v>196</v>
      </c>
      <c r="G93" s="97">
        <v>128.97999999999999</v>
      </c>
      <c r="H93" s="98"/>
      <c r="I93" s="4"/>
      <c r="J93" s="98">
        <v>8413.6200000000008</v>
      </c>
      <c r="K93" s="115">
        <f t="shared" si="19"/>
        <v>6523.1973949449539</v>
      </c>
      <c r="L93" s="115" t="e">
        <f t="shared" si="20"/>
        <v>#DIV/0!</v>
      </c>
    </row>
    <row r="94" spans="2:12" ht="25.5" x14ac:dyDescent="0.25">
      <c r="B94" s="92"/>
      <c r="C94" s="92">
        <v>36</v>
      </c>
      <c r="D94" s="92"/>
      <c r="E94" s="92"/>
      <c r="F94" s="104" t="s">
        <v>121</v>
      </c>
      <c r="G94" s="99">
        <f>G95</f>
        <v>0</v>
      </c>
      <c r="H94" s="99">
        <v>0</v>
      </c>
      <c r="I94" s="4"/>
      <c r="J94" s="99">
        <f>J95</f>
        <v>1099.19</v>
      </c>
      <c r="K94" s="115" t="e">
        <f t="shared" si="19"/>
        <v>#DIV/0!</v>
      </c>
      <c r="L94" s="115" t="e">
        <f t="shared" si="20"/>
        <v>#DIV/0!</v>
      </c>
    </row>
    <row r="95" spans="2:12" ht="25.5" x14ac:dyDescent="0.25">
      <c r="B95" s="91"/>
      <c r="C95" s="91"/>
      <c r="D95" s="91">
        <v>369</v>
      </c>
      <c r="E95" s="91"/>
      <c r="F95" s="83" t="s">
        <v>272</v>
      </c>
      <c r="G95" s="99">
        <v>0</v>
      </c>
      <c r="H95" s="99"/>
      <c r="I95" s="4"/>
      <c r="J95" s="99">
        <f>J96</f>
        <v>1099.19</v>
      </c>
      <c r="K95" s="115" t="e">
        <f t="shared" si="19"/>
        <v>#DIV/0!</v>
      </c>
      <c r="L95" s="115" t="e">
        <f t="shared" si="20"/>
        <v>#DIV/0!</v>
      </c>
    </row>
    <row r="96" spans="2:12" ht="25.5" x14ac:dyDescent="0.25">
      <c r="B96" s="82"/>
      <c r="C96" s="82"/>
      <c r="D96" s="82"/>
      <c r="E96" s="82">
        <v>3691</v>
      </c>
      <c r="F96" s="101" t="s">
        <v>273</v>
      </c>
      <c r="G96" s="97">
        <v>0</v>
      </c>
      <c r="H96" s="98"/>
      <c r="I96" s="4"/>
      <c r="J96" s="98">
        <v>1099.19</v>
      </c>
      <c r="K96" s="115" t="e">
        <f t="shared" si="19"/>
        <v>#DIV/0!</v>
      </c>
      <c r="L96" s="115" t="e">
        <f t="shared" si="20"/>
        <v>#DIV/0!</v>
      </c>
    </row>
    <row r="97" spans="2:12" ht="25.5" customHeight="1" x14ac:dyDescent="0.25">
      <c r="B97" s="92"/>
      <c r="C97" s="92">
        <v>37</v>
      </c>
      <c r="D97" s="92"/>
      <c r="E97" s="92"/>
      <c r="F97" s="104" t="s">
        <v>106</v>
      </c>
      <c r="G97" s="99">
        <f>G98</f>
        <v>101405.49</v>
      </c>
      <c r="H97" s="99">
        <v>115000</v>
      </c>
      <c r="I97" s="4"/>
      <c r="J97" s="99">
        <f t="shared" ref="J97" si="37">J98</f>
        <v>119306.56</v>
      </c>
      <c r="K97" s="115">
        <f t="shared" si="19"/>
        <v>117.65295942063885</v>
      </c>
      <c r="L97" s="115">
        <f t="shared" si="20"/>
        <v>103.74483478260869</v>
      </c>
    </row>
    <row r="98" spans="2:12" ht="25.5" x14ac:dyDescent="0.25">
      <c r="B98" s="91"/>
      <c r="C98" s="91">
        <v>372</v>
      </c>
      <c r="D98" s="91">
        <v>372</v>
      </c>
      <c r="E98" s="91"/>
      <c r="F98" s="83" t="s">
        <v>107</v>
      </c>
      <c r="G98" s="99">
        <f t="shared" ref="G98" si="38">SUM(G99:G101)</f>
        <v>101405.49</v>
      </c>
      <c r="H98" s="99"/>
      <c r="I98" s="5"/>
      <c r="J98" s="99">
        <f t="shared" ref="J98" si="39">SUM(J99:J101)</f>
        <v>119306.56</v>
      </c>
      <c r="K98" s="115">
        <f t="shared" si="19"/>
        <v>117.65295942063885</v>
      </c>
      <c r="L98" s="115" t="e">
        <f t="shared" si="20"/>
        <v>#DIV/0!</v>
      </c>
    </row>
    <row r="99" spans="2:12" ht="12.75" customHeight="1" x14ac:dyDescent="0.25">
      <c r="B99" s="82"/>
      <c r="C99" s="82"/>
      <c r="D99" s="82"/>
      <c r="E99" s="82">
        <v>3721</v>
      </c>
      <c r="F99" s="101" t="s">
        <v>223</v>
      </c>
      <c r="G99" s="97">
        <v>0</v>
      </c>
      <c r="H99" s="98"/>
      <c r="I99" s="5"/>
      <c r="J99" s="98">
        <v>0</v>
      </c>
      <c r="K99" s="115" t="e">
        <f t="shared" si="19"/>
        <v>#DIV/0!</v>
      </c>
      <c r="L99" s="115" t="e">
        <f t="shared" si="20"/>
        <v>#DIV/0!</v>
      </c>
    </row>
    <row r="100" spans="2:12" x14ac:dyDescent="0.25">
      <c r="B100" s="82"/>
      <c r="C100" s="82"/>
      <c r="D100" s="82"/>
      <c r="E100" s="82">
        <v>3722</v>
      </c>
      <c r="F100" s="101" t="s">
        <v>108</v>
      </c>
      <c r="G100" s="97">
        <v>96576.55</v>
      </c>
      <c r="H100" s="98"/>
      <c r="I100" s="5"/>
      <c r="J100" s="98">
        <v>106354.04</v>
      </c>
      <c r="K100" s="115">
        <f t="shared" si="19"/>
        <v>110.12408291660863</v>
      </c>
      <c r="L100" s="115" t="e">
        <f t="shared" si="20"/>
        <v>#DIV/0!</v>
      </c>
    </row>
    <row r="101" spans="2:12" x14ac:dyDescent="0.25">
      <c r="B101" s="82"/>
      <c r="C101" s="82"/>
      <c r="D101" s="82"/>
      <c r="E101" s="82">
        <v>3723</v>
      </c>
      <c r="F101" s="101" t="s">
        <v>274</v>
      </c>
      <c r="G101" s="103">
        <v>4828.9399999999996</v>
      </c>
      <c r="H101" s="103"/>
      <c r="I101" s="4"/>
      <c r="J101" s="103">
        <v>12952.52</v>
      </c>
      <c r="K101" s="115">
        <f t="shared" si="19"/>
        <v>268.226981490762</v>
      </c>
      <c r="L101" s="115" t="e">
        <f t="shared" si="20"/>
        <v>#DIV/0!</v>
      </c>
    </row>
    <row r="102" spans="2:12" x14ac:dyDescent="0.25">
      <c r="B102" s="113"/>
      <c r="C102" s="113">
        <v>38</v>
      </c>
      <c r="D102" s="113"/>
      <c r="E102" s="113"/>
      <c r="F102" s="105" t="s">
        <v>207</v>
      </c>
      <c r="G102" s="99">
        <f>G103</f>
        <v>0</v>
      </c>
      <c r="H102" s="99">
        <v>0</v>
      </c>
      <c r="I102" s="4"/>
      <c r="J102" s="99">
        <f t="shared" ref="J102:J103" si="40">J103</f>
        <v>0</v>
      </c>
      <c r="K102" s="115" t="e">
        <f t="shared" si="19"/>
        <v>#DIV/0!</v>
      </c>
      <c r="L102" s="115" t="e">
        <f t="shared" si="20"/>
        <v>#DIV/0!</v>
      </c>
    </row>
    <row r="103" spans="2:12" x14ac:dyDescent="0.25">
      <c r="B103" s="113"/>
      <c r="C103" s="113"/>
      <c r="D103" s="113">
        <v>381</v>
      </c>
      <c r="E103" s="113"/>
      <c r="F103" s="105" t="s">
        <v>249</v>
      </c>
      <c r="G103" s="99">
        <f t="shared" ref="G103" si="41">G104</f>
        <v>0</v>
      </c>
      <c r="H103" s="99"/>
      <c r="I103" s="4"/>
      <c r="J103" s="99">
        <f t="shared" si="40"/>
        <v>0</v>
      </c>
      <c r="K103" s="115" t="e">
        <f t="shared" si="19"/>
        <v>#DIV/0!</v>
      </c>
      <c r="L103" s="115" t="e">
        <f t="shared" si="20"/>
        <v>#DIV/0!</v>
      </c>
    </row>
    <row r="104" spans="2:12" x14ac:dyDescent="0.25">
      <c r="B104" s="112"/>
      <c r="C104" s="112"/>
      <c r="D104" s="112"/>
      <c r="E104" s="112">
        <v>3812</v>
      </c>
      <c r="F104" s="106" t="s">
        <v>275</v>
      </c>
      <c r="G104" s="97">
        <v>0</v>
      </c>
      <c r="H104" s="97"/>
      <c r="I104" s="4"/>
      <c r="J104" s="97">
        <v>0</v>
      </c>
      <c r="K104" s="115" t="e">
        <f t="shared" si="19"/>
        <v>#DIV/0!</v>
      </c>
      <c r="L104" s="115" t="e">
        <f t="shared" si="20"/>
        <v>#DIV/0!</v>
      </c>
    </row>
    <row r="105" spans="2:12" x14ac:dyDescent="0.25">
      <c r="B105" s="114">
        <v>4</v>
      </c>
      <c r="C105" s="114"/>
      <c r="D105" s="114"/>
      <c r="E105" s="114"/>
      <c r="F105" s="107" t="s">
        <v>5</v>
      </c>
      <c r="G105" s="108">
        <f>G106+G117</f>
        <v>235719.66</v>
      </c>
      <c r="H105" s="108">
        <f>H106+H117</f>
        <v>3749200</v>
      </c>
      <c r="I105" s="4"/>
      <c r="J105" s="108">
        <f>J106+J117</f>
        <v>219002.27999999997</v>
      </c>
      <c r="K105" s="115">
        <f t="shared" si="19"/>
        <v>92.907939880788888</v>
      </c>
      <c r="L105" s="115">
        <f t="shared" si="20"/>
        <v>5.8413069454817022</v>
      </c>
    </row>
    <row r="106" spans="2:12" ht="25.5" x14ac:dyDescent="0.25">
      <c r="B106" s="95"/>
      <c r="C106" s="95">
        <v>42</v>
      </c>
      <c r="D106" s="95"/>
      <c r="E106" s="95"/>
      <c r="F106" s="109" t="s">
        <v>152</v>
      </c>
      <c r="G106" s="96">
        <f t="shared" ref="G106" si="42">G107+G109+G115</f>
        <v>96313.700000000012</v>
      </c>
      <c r="H106" s="96">
        <v>2619200</v>
      </c>
      <c r="I106" s="4"/>
      <c r="J106" s="96">
        <f t="shared" ref="J106" si="43">J107+J109+J115</f>
        <v>165133.34999999998</v>
      </c>
      <c r="K106" s="115">
        <f t="shared" si="19"/>
        <v>171.45364574302508</v>
      </c>
      <c r="L106" s="115">
        <f t="shared" si="20"/>
        <v>6.304724725106901</v>
      </c>
    </row>
    <row r="107" spans="2:12" x14ac:dyDescent="0.25">
      <c r="B107" s="74"/>
      <c r="C107" s="74"/>
      <c r="D107" s="74">
        <v>421</v>
      </c>
      <c r="E107" s="74"/>
      <c r="F107" s="110" t="s">
        <v>153</v>
      </c>
      <c r="G107" s="111">
        <f t="shared" ref="G107" si="44">G108</f>
        <v>0</v>
      </c>
      <c r="H107" s="111"/>
      <c r="I107" s="4"/>
      <c r="J107" s="111">
        <f t="shared" ref="J107" si="45">J108</f>
        <v>88510.14</v>
      </c>
      <c r="K107" s="115" t="e">
        <f t="shared" si="19"/>
        <v>#DIV/0!</v>
      </c>
      <c r="L107" s="115" t="e">
        <f t="shared" si="20"/>
        <v>#DIV/0!</v>
      </c>
    </row>
    <row r="108" spans="2:12" x14ac:dyDescent="0.25">
      <c r="B108" s="76"/>
      <c r="C108" s="76"/>
      <c r="D108" s="76"/>
      <c r="E108" s="76">
        <v>4212</v>
      </c>
      <c r="F108" s="84" t="s">
        <v>276</v>
      </c>
      <c r="G108" s="103">
        <v>0</v>
      </c>
      <c r="H108" s="103"/>
      <c r="I108" s="4"/>
      <c r="J108" s="103">
        <v>88510.14</v>
      </c>
      <c r="K108" s="115" t="e">
        <f t="shared" si="19"/>
        <v>#DIV/0!</v>
      </c>
      <c r="L108" s="115" t="e">
        <f t="shared" si="20"/>
        <v>#DIV/0!</v>
      </c>
    </row>
    <row r="109" spans="2:12" x14ac:dyDescent="0.25">
      <c r="B109" s="74"/>
      <c r="C109" s="74"/>
      <c r="D109" s="74">
        <v>422</v>
      </c>
      <c r="E109" s="74"/>
      <c r="F109" s="110" t="s">
        <v>157</v>
      </c>
      <c r="G109" s="96">
        <f t="shared" ref="G109" si="46">SUM(G110:G114)</f>
        <v>41861.520000000004</v>
      </c>
      <c r="H109" s="96"/>
      <c r="I109" s="4"/>
      <c r="J109" s="96">
        <f t="shared" ref="J109" si="47">SUM(J110:J114)</f>
        <v>16954.379999999997</v>
      </c>
      <c r="K109" s="115">
        <f t="shared" si="19"/>
        <v>40.501109372043814</v>
      </c>
      <c r="L109" s="115" t="e">
        <f t="shared" si="20"/>
        <v>#DIV/0!</v>
      </c>
    </row>
    <row r="110" spans="2:12" x14ac:dyDescent="0.25">
      <c r="B110" s="76"/>
      <c r="C110" s="76"/>
      <c r="D110" s="76"/>
      <c r="E110" s="76">
        <v>4221</v>
      </c>
      <c r="F110" s="84" t="s">
        <v>158</v>
      </c>
      <c r="G110" s="97">
        <v>4411.5200000000004</v>
      </c>
      <c r="H110" s="98"/>
      <c r="I110" s="4"/>
      <c r="J110" s="98">
        <v>11632.63</v>
      </c>
      <c r="K110" s="115">
        <f t="shared" si="19"/>
        <v>263.68757253735669</v>
      </c>
      <c r="L110" s="115" t="e">
        <f t="shared" si="20"/>
        <v>#DIV/0!</v>
      </c>
    </row>
    <row r="111" spans="2:12" x14ac:dyDescent="0.25">
      <c r="B111" s="76"/>
      <c r="C111" s="76"/>
      <c r="D111" s="76"/>
      <c r="E111" s="76">
        <v>4223</v>
      </c>
      <c r="F111" s="84" t="s">
        <v>167</v>
      </c>
      <c r="G111" s="97">
        <v>37450</v>
      </c>
      <c r="H111" s="98"/>
      <c r="I111" s="5"/>
      <c r="J111" s="98"/>
      <c r="K111" s="115">
        <f t="shared" si="19"/>
        <v>0</v>
      </c>
      <c r="L111" s="115" t="e">
        <f t="shared" si="20"/>
        <v>#DIV/0!</v>
      </c>
    </row>
    <row r="112" spans="2:12" x14ac:dyDescent="0.25">
      <c r="B112" s="76"/>
      <c r="C112" s="76"/>
      <c r="D112" s="76"/>
      <c r="E112" s="76">
        <v>4225</v>
      </c>
      <c r="F112" s="84" t="s">
        <v>277</v>
      </c>
      <c r="G112" s="97">
        <v>0</v>
      </c>
      <c r="H112" s="98"/>
      <c r="I112" s="5"/>
      <c r="J112" s="98">
        <v>821.75</v>
      </c>
      <c r="K112" s="115" t="e">
        <f t="shared" ref="K112:K119" si="48">J112/G112*100</f>
        <v>#DIV/0!</v>
      </c>
      <c r="L112" s="115" t="e">
        <f t="shared" ref="L112:L119" si="49">J112/H112*100</f>
        <v>#DIV/0!</v>
      </c>
    </row>
    <row r="113" spans="2:12" x14ac:dyDescent="0.25">
      <c r="B113" s="76"/>
      <c r="C113" s="76"/>
      <c r="D113" s="76"/>
      <c r="E113" s="76">
        <v>4226</v>
      </c>
      <c r="F113" s="84" t="s">
        <v>204</v>
      </c>
      <c r="G113" s="97">
        <v>0</v>
      </c>
      <c r="H113" s="98"/>
      <c r="I113" s="5"/>
      <c r="J113" s="98">
        <v>0</v>
      </c>
      <c r="K113" s="115" t="e">
        <f t="shared" si="48"/>
        <v>#DIV/0!</v>
      </c>
      <c r="L113" s="115" t="e">
        <f t="shared" si="49"/>
        <v>#DIV/0!</v>
      </c>
    </row>
    <row r="114" spans="2:12" x14ac:dyDescent="0.25">
      <c r="B114" s="76"/>
      <c r="C114" s="76"/>
      <c r="D114" s="76"/>
      <c r="E114" s="76">
        <v>4227</v>
      </c>
      <c r="F114" s="84" t="s">
        <v>278</v>
      </c>
      <c r="G114" s="97">
        <v>0</v>
      </c>
      <c r="H114" s="98"/>
      <c r="I114" s="4"/>
      <c r="J114" s="98">
        <v>4500</v>
      </c>
      <c r="K114" s="115" t="e">
        <f t="shared" si="48"/>
        <v>#DIV/0!</v>
      </c>
      <c r="L114" s="115" t="e">
        <f t="shared" si="49"/>
        <v>#DIV/0!</v>
      </c>
    </row>
    <row r="115" spans="2:12" ht="25.5" x14ac:dyDescent="0.25">
      <c r="B115" s="74"/>
      <c r="C115" s="74"/>
      <c r="D115" s="74">
        <v>424</v>
      </c>
      <c r="E115" s="74"/>
      <c r="F115" s="110" t="s">
        <v>279</v>
      </c>
      <c r="G115" s="96">
        <f t="shared" ref="G115" si="50">G116</f>
        <v>54452.18</v>
      </c>
      <c r="H115" s="96"/>
      <c r="I115" s="4"/>
      <c r="J115" s="96">
        <f t="shared" ref="J115" si="51">J116</f>
        <v>59668.83</v>
      </c>
      <c r="K115" s="115">
        <f t="shared" si="48"/>
        <v>109.58024086455309</v>
      </c>
      <c r="L115" s="115" t="e">
        <f t="shared" si="49"/>
        <v>#DIV/0!</v>
      </c>
    </row>
    <row r="116" spans="2:12" x14ac:dyDescent="0.25">
      <c r="B116" s="76"/>
      <c r="C116" s="76">
        <v>4241</v>
      </c>
      <c r="D116" s="76"/>
      <c r="E116" s="76">
        <v>4241</v>
      </c>
      <c r="F116" s="84" t="s">
        <v>280</v>
      </c>
      <c r="G116" s="97">
        <v>54452.18</v>
      </c>
      <c r="H116" s="98"/>
      <c r="I116" s="4"/>
      <c r="J116" s="98">
        <v>59668.83</v>
      </c>
      <c r="K116" s="115">
        <f t="shared" si="48"/>
        <v>109.58024086455309</v>
      </c>
      <c r="L116" s="115" t="e">
        <f t="shared" si="49"/>
        <v>#DIV/0!</v>
      </c>
    </row>
    <row r="117" spans="2:12" ht="25.5" x14ac:dyDescent="0.25">
      <c r="B117" s="95"/>
      <c r="C117" s="95">
        <v>45</v>
      </c>
      <c r="D117" s="95"/>
      <c r="E117" s="95"/>
      <c r="F117" s="109" t="s">
        <v>171</v>
      </c>
      <c r="G117" s="96">
        <f t="shared" ref="G117:G118" si="52">G118</f>
        <v>139405.96</v>
      </c>
      <c r="H117" s="96">
        <v>1130000</v>
      </c>
      <c r="I117" s="4"/>
      <c r="J117" s="96">
        <f t="shared" ref="J117:J118" si="53">J118</f>
        <v>53868.93</v>
      </c>
      <c r="K117" s="115">
        <f t="shared" si="48"/>
        <v>38.641769691912742</v>
      </c>
      <c r="L117" s="115">
        <f t="shared" si="49"/>
        <v>4.7671619469026556</v>
      </c>
    </row>
    <row r="118" spans="2:12" x14ac:dyDescent="0.25">
      <c r="B118" s="74"/>
      <c r="C118" s="74"/>
      <c r="D118" s="74">
        <v>451</v>
      </c>
      <c r="E118" s="74"/>
      <c r="F118" s="110" t="s">
        <v>156</v>
      </c>
      <c r="G118" s="111">
        <f t="shared" si="52"/>
        <v>139405.96</v>
      </c>
      <c r="H118" s="111"/>
      <c r="I118" s="4"/>
      <c r="J118" s="111">
        <f t="shared" si="53"/>
        <v>53868.93</v>
      </c>
      <c r="K118" s="115">
        <f t="shared" si="48"/>
        <v>38.641769691912742</v>
      </c>
      <c r="L118" s="115" t="e">
        <f t="shared" si="49"/>
        <v>#DIV/0!</v>
      </c>
    </row>
    <row r="119" spans="2:12" x14ac:dyDescent="0.25">
      <c r="B119" s="76"/>
      <c r="C119" s="76"/>
      <c r="D119" s="76"/>
      <c r="E119" s="76">
        <v>4511</v>
      </c>
      <c r="F119" s="84" t="s">
        <v>156</v>
      </c>
      <c r="G119" s="103">
        <v>139405.96</v>
      </c>
      <c r="H119" s="103"/>
      <c r="I119" s="4"/>
      <c r="J119" s="103">
        <v>53868.93</v>
      </c>
      <c r="K119" s="115">
        <f t="shared" si="48"/>
        <v>38.641769691912742</v>
      </c>
      <c r="L119" s="115" t="e">
        <f t="shared" si="49"/>
        <v>#DIV/0!</v>
      </c>
    </row>
  </sheetData>
  <mergeCells count="7">
    <mergeCell ref="B8:F8"/>
    <mergeCell ref="B9:F9"/>
    <mergeCell ref="B45:F45"/>
    <mergeCell ref="B46:F46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3"/>
  <sheetViews>
    <sheetView topLeftCell="A16" workbookViewId="0">
      <selection activeCell="D20" sqref="D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60" t="s">
        <v>36</v>
      </c>
      <c r="C2" s="160"/>
      <c r="D2" s="160"/>
      <c r="E2" s="160"/>
      <c r="F2" s="160"/>
      <c r="G2" s="160"/>
      <c r="H2" s="160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7.75" customHeight="1" x14ac:dyDescent="0.25">
      <c r="B4" s="37" t="s">
        <v>6</v>
      </c>
      <c r="C4" s="37" t="s">
        <v>281</v>
      </c>
      <c r="D4" s="37" t="s">
        <v>282</v>
      </c>
      <c r="E4" s="37" t="s">
        <v>283</v>
      </c>
      <c r="F4" s="37" t="s">
        <v>284</v>
      </c>
      <c r="G4" s="37" t="s">
        <v>17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117" t="s">
        <v>285</v>
      </c>
      <c r="C6" s="118">
        <f>C7+C10+C13+C16+C22+C19+C24</f>
        <v>3026839.43</v>
      </c>
      <c r="D6" s="118">
        <f>D8+D11+D14+D17+D20+D23</f>
        <v>8517233</v>
      </c>
      <c r="E6" s="118"/>
      <c r="F6" s="118">
        <f>F8+F11+F14+F17+F20+F23+F24</f>
        <v>3801989.54</v>
      </c>
      <c r="G6" s="130">
        <f>F6/C6*100</f>
        <v>125.60922466904694</v>
      </c>
      <c r="H6" s="130">
        <f>F6/D6*100</f>
        <v>44.638787502936694</v>
      </c>
    </row>
    <row r="7" spans="2:8" x14ac:dyDescent="0.25">
      <c r="B7" s="119" t="s">
        <v>35</v>
      </c>
      <c r="C7" s="116">
        <f>C8+C9</f>
        <v>343575.77</v>
      </c>
      <c r="D7" s="116">
        <f t="shared" ref="D7" si="0">D8+D9</f>
        <v>3358163</v>
      </c>
      <c r="E7" s="4"/>
      <c r="F7" s="116">
        <f t="shared" ref="F7" si="1">F8+F9</f>
        <v>383543.07</v>
      </c>
      <c r="G7" s="88">
        <f t="shared" ref="G7:G43" si="2">F7/C7*100</f>
        <v>111.63274697747165</v>
      </c>
      <c r="H7" s="88">
        <f t="shared" ref="H7:H43" si="3">F7/D7*100</f>
        <v>11.421216599670712</v>
      </c>
    </row>
    <row r="8" spans="2:8" x14ac:dyDescent="0.25">
      <c r="B8" s="8" t="s">
        <v>286</v>
      </c>
      <c r="C8" s="64">
        <v>343575.77</v>
      </c>
      <c r="D8" s="64">
        <v>3358163</v>
      </c>
      <c r="E8" s="4"/>
      <c r="F8" s="64">
        <v>383543.07</v>
      </c>
      <c r="G8" s="87">
        <f t="shared" si="2"/>
        <v>111.63274697747165</v>
      </c>
      <c r="H8" s="87">
        <f t="shared" si="3"/>
        <v>11.421216599670712</v>
      </c>
    </row>
    <row r="9" spans="2:8" x14ac:dyDescent="0.25">
      <c r="B9" s="8" t="s">
        <v>287</v>
      </c>
      <c r="C9" s="64">
        <v>0</v>
      </c>
      <c r="D9" s="64">
        <v>0</v>
      </c>
      <c r="E9" s="4"/>
      <c r="F9" s="64"/>
      <c r="G9" s="87" t="e">
        <f t="shared" si="2"/>
        <v>#DIV/0!</v>
      </c>
      <c r="H9" s="87" t="e">
        <f t="shared" si="3"/>
        <v>#DIV/0!</v>
      </c>
    </row>
    <row r="10" spans="2:8" x14ac:dyDescent="0.25">
      <c r="B10" s="119" t="s">
        <v>30</v>
      </c>
      <c r="C10" s="120">
        <f>C11+C12</f>
        <v>2900.13</v>
      </c>
      <c r="D10" s="120">
        <f t="shared" ref="D10" si="4">D11+D12</f>
        <v>5000</v>
      </c>
      <c r="E10" s="4"/>
      <c r="F10" s="120">
        <f t="shared" ref="F10" si="5">F11+F12</f>
        <v>5452.95</v>
      </c>
      <c r="G10" s="87">
        <f t="shared" si="2"/>
        <v>188.02432994383008</v>
      </c>
      <c r="H10" s="87">
        <f t="shared" si="3"/>
        <v>109.059</v>
      </c>
    </row>
    <row r="11" spans="2:8" x14ac:dyDescent="0.25">
      <c r="B11" s="121" t="s">
        <v>288</v>
      </c>
      <c r="C11" s="64">
        <v>2900.13</v>
      </c>
      <c r="D11" s="64">
        <v>5000</v>
      </c>
      <c r="E11" s="5"/>
      <c r="F11" s="64">
        <v>5452.95</v>
      </c>
      <c r="G11" s="87">
        <f t="shared" si="2"/>
        <v>188.02432994383008</v>
      </c>
      <c r="H11" s="87">
        <f t="shared" si="3"/>
        <v>109.059</v>
      </c>
    </row>
    <row r="12" spans="2:8" x14ac:dyDescent="0.25">
      <c r="B12" s="121" t="s">
        <v>289</v>
      </c>
      <c r="C12" s="64">
        <v>0</v>
      </c>
      <c r="D12" s="64">
        <v>0</v>
      </c>
      <c r="E12" s="5"/>
      <c r="F12" s="64">
        <v>0</v>
      </c>
      <c r="G12" s="87" t="e">
        <f t="shared" si="2"/>
        <v>#DIV/0!</v>
      </c>
      <c r="H12" s="87" t="e">
        <f t="shared" si="3"/>
        <v>#DIV/0!</v>
      </c>
    </row>
    <row r="13" spans="2:8" x14ac:dyDescent="0.25">
      <c r="B13" s="122" t="s">
        <v>290</v>
      </c>
      <c r="C13" s="62">
        <f>C14+C15</f>
        <v>99404.64</v>
      </c>
      <c r="D13" s="62">
        <f t="shared" ref="D13" si="6">D14+D15</f>
        <v>116900</v>
      </c>
      <c r="E13" s="5"/>
      <c r="F13" s="62">
        <f t="shared" ref="F13" si="7">F14+F15</f>
        <v>117410.96</v>
      </c>
      <c r="G13" s="87">
        <f t="shared" si="2"/>
        <v>118.11416448970593</v>
      </c>
      <c r="H13" s="87">
        <f t="shared" si="3"/>
        <v>100.43709153122326</v>
      </c>
    </row>
    <row r="14" spans="2:8" x14ac:dyDescent="0.25">
      <c r="B14" s="13" t="s">
        <v>291</v>
      </c>
      <c r="C14" s="68">
        <v>99404.64</v>
      </c>
      <c r="D14" s="64">
        <v>116900</v>
      </c>
      <c r="E14" s="5"/>
      <c r="F14" s="64">
        <v>117410.96</v>
      </c>
      <c r="G14" s="87">
        <f t="shared" si="2"/>
        <v>118.11416448970593</v>
      </c>
      <c r="H14" s="87">
        <f t="shared" si="3"/>
        <v>100.43709153122326</v>
      </c>
    </row>
    <row r="15" spans="2:8" ht="25.5" x14ac:dyDescent="0.25">
      <c r="B15" s="13" t="s">
        <v>292</v>
      </c>
      <c r="C15" s="68">
        <v>0</v>
      </c>
      <c r="D15" s="64">
        <v>0</v>
      </c>
      <c r="E15" s="5"/>
      <c r="F15" s="64">
        <v>0</v>
      </c>
      <c r="G15" s="87" t="e">
        <f t="shared" si="2"/>
        <v>#DIV/0!</v>
      </c>
      <c r="H15" s="87" t="e">
        <f t="shared" si="3"/>
        <v>#DIV/0!</v>
      </c>
    </row>
    <row r="16" spans="2:8" x14ac:dyDescent="0.25">
      <c r="B16" s="123" t="s">
        <v>293</v>
      </c>
      <c r="C16" s="62">
        <f>C17+C18</f>
        <v>2571748.08</v>
      </c>
      <c r="D16" s="62">
        <f t="shared" ref="D16" si="8">D17+D18</f>
        <v>5024935</v>
      </c>
      <c r="E16" s="5"/>
      <c r="F16" s="62">
        <f>F17</f>
        <v>3285548.54</v>
      </c>
      <c r="G16" s="87">
        <f t="shared" si="2"/>
        <v>127.75545806959443</v>
      </c>
      <c r="H16" s="87">
        <f t="shared" si="3"/>
        <v>65.384896322041968</v>
      </c>
    </row>
    <row r="17" spans="2:8" ht="15.75" customHeight="1" x14ac:dyDescent="0.25">
      <c r="B17" s="8" t="s">
        <v>294</v>
      </c>
      <c r="C17" s="68">
        <v>2571748.08</v>
      </c>
      <c r="D17" s="64">
        <v>5024935</v>
      </c>
      <c r="E17" s="5"/>
      <c r="F17" s="64">
        <v>3285548.54</v>
      </c>
      <c r="G17" s="87">
        <f t="shared" si="2"/>
        <v>127.75545806959443</v>
      </c>
      <c r="H17" s="87">
        <f t="shared" si="3"/>
        <v>65.384896322041968</v>
      </c>
    </row>
    <row r="18" spans="2:8" ht="15.75" customHeight="1" x14ac:dyDescent="0.25">
      <c r="B18" s="8" t="s">
        <v>295</v>
      </c>
      <c r="C18" s="68">
        <v>0</v>
      </c>
      <c r="D18" s="64">
        <v>0</v>
      </c>
      <c r="E18" s="4"/>
      <c r="F18" s="64">
        <v>0</v>
      </c>
      <c r="G18" s="87" t="e">
        <f t="shared" si="2"/>
        <v>#DIV/0!</v>
      </c>
      <c r="H18" s="87" t="e">
        <f t="shared" si="3"/>
        <v>#DIV/0!</v>
      </c>
    </row>
    <row r="19" spans="2:8" x14ac:dyDescent="0.25">
      <c r="B19" s="123" t="s">
        <v>296</v>
      </c>
      <c r="C19" s="62">
        <f>C20+C21</f>
        <v>9082.74</v>
      </c>
      <c r="D19" s="62">
        <f t="shared" ref="D19" si="9">D20+D21</f>
        <v>12000</v>
      </c>
      <c r="E19" s="4"/>
      <c r="F19" s="62">
        <f t="shared" ref="F19" si="10">F20+F21</f>
        <v>9905.66</v>
      </c>
      <c r="G19" s="87">
        <f t="shared" si="2"/>
        <v>109.06026155102975</v>
      </c>
      <c r="H19" s="87">
        <f t="shared" si="3"/>
        <v>82.547166666666655</v>
      </c>
    </row>
    <row r="20" spans="2:8" x14ac:dyDescent="0.25">
      <c r="B20" s="8" t="s">
        <v>297</v>
      </c>
      <c r="C20" s="68">
        <v>9082.74</v>
      </c>
      <c r="D20" s="64">
        <v>12000</v>
      </c>
      <c r="E20" s="4"/>
      <c r="F20" s="64">
        <v>9905.66</v>
      </c>
      <c r="G20" s="87">
        <f t="shared" si="2"/>
        <v>109.06026155102975</v>
      </c>
      <c r="H20" s="87">
        <f t="shared" si="3"/>
        <v>82.547166666666655</v>
      </c>
    </row>
    <row r="21" spans="2:8" x14ac:dyDescent="0.25">
      <c r="B21" s="8" t="s">
        <v>298</v>
      </c>
      <c r="C21" s="68">
        <v>0</v>
      </c>
      <c r="D21" s="64">
        <v>0</v>
      </c>
      <c r="E21" s="4"/>
      <c r="F21" s="64">
        <v>0</v>
      </c>
      <c r="G21" s="87" t="e">
        <f t="shared" si="2"/>
        <v>#DIV/0!</v>
      </c>
      <c r="H21" s="87" t="e">
        <f t="shared" si="3"/>
        <v>#DIV/0!</v>
      </c>
    </row>
    <row r="22" spans="2:8" x14ac:dyDescent="0.25">
      <c r="B22" s="123" t="s">
        <v>299</v>
      </c>
      <c r="C22" s="62">
        <f>C23</f>
        <v>127.44</v>
      </c>
      <c r="D22" s="62">
        <v>0</v>
      </c>
      <c r="E22" s="5"/>
      <c r="F22" s="62">
        <f>F23</f>
        <v>127.44</v>
      </c>
      <c r="G22" s="87">
        <f t="shared" si="2"/>
        <v>100</v>
      </c>
      <c r="H22" s="87" t="e">
        <f t="shared" si="3"/>
        <v>#DIV/0!</v>
      </c>
    </row>
    <row r="23" spans="2:8" x14ac:dyDescent="0.25">
      <c r="B23" s="8" t="s">
        <v>300</v>
      </c>
      <c r="C23" s="68">
        <v>127.44</v>
      </c>
      <c r="D23" s="64">
        <v>235</v>
      </c>
      <c r="E23" s="5"/>
      <c r="F23" s="64">
        <v>127.44</v>
      </c>
      <c r="G23" s="87">
        <f t="shared" si="2"/>
        <v>100</v>
      </c>
      <c r="H23" s="87">
        <f t="shared" si="3"/>
        <v>54.229787234042547</v>
      </c>
    </row>
    <row r="24" spans="2:8" x14ac:dyDescent="0.25">
      <c r="B24" s="123" t="s">
        <v>316</v>
      </c>
      <c r="C24" s="62">
        <f>C25</f>
        <v>0.63</v>
      </c>
      <c r="D24" s="62">
        <v>0</v>
      </c>
      <c r="E24" s="5"/>
      <c r="F24" s="62">
        <f>F25</f>
        <v>0.92</v>
      </c>
      <c r="G24" s="87">
        <f t="shared" si="2"/>
        <v>146.03174603174605</v>
      </c>
      <c r="H24" s="87" t="e">
        <f t="shared" si="3"/>
        <v>#DIV/0!</v>
      </c>
    </row>
    <row r="25" spans="2:8" x14ac:dyDescent="0.25">
      <c r="B25" s="8" t="s">
        <v>317</v>
      </c>
      <c r="C25" s="68">
        <v>0.63</v>
      </c>
      <c r="D25" s="64">
        <v>0</v>
      </c>
      <c r="E25" s="5"/>
      <c r="F25" s="64">
        <v>0.92</v>
      </c>
      <c r="G25" s="87">
        <f t="shared" si="2"/>
        <v>146.03174603174605</v>
      </c>
      <c r="H25" s="87" t="e">
        <f t="shared" si="3"/>
        <v>#DIV/0!</v>
      </c>
    </row>
    <row r="26" spans="2:8" x14ac:dyDescent="0.25">
      <c r="B26" s="6"/>
      <c r="C26" s="4"/>
      <c r="D26" s="4"/>
      <c r="E26" s="5"/>
      <c r="F26" s="28"/>
      <c r="G26" s="87"/>
      <c r="H26" s="87"/>
    </row>
    <row r="27" spans="2:8" x14ac:dyDescent="0.25">
      <c r="B27" s="117" t="s">
        <v>1</v>
      </c>
      <c r="C27" s="118">
        <f>C28+C33+C36+C39+C42</f>
        <v>3054264.41</v>
      </c>
      <c r="D27" s="118">
        <f>D28+D31+D34+D37+D40+D42</f>
        <v>8517233</v>
      </c>
      <c r="E27" s="118"/>
      <c r="F27" s="118">
        <f>F28+F31+F34+F37+F40+F42</f>
        <v>3791993.63</v>
      </c>
      <c r="G27" s="130">
        <f t="shared" si="2"/>
        <v>124.15407184736831</v>
      </c>
      <c r="H27" s="130">
        <f t="shared" si="3"/>
        <v>44.521426500836597</v>
      </c>
    </row>
    <row r="28" spans="2:8" x14ac:dyDescent="0.25">
      <c r="B28" s="119" t="s">
        <v>35</v>
      </c>
      <c r="C28" s="116">
        <f>C29</f>
        <v>343575.77</v>
      </c>
      <c r="D28" s="116">
        <f t="shared" ref="D28" si="11">D29</f>
        <v>3358163</v>
      </c>
      <c r="E28" s="5"/>
      <c r="F28" s="116">
        <f t="shared" ref="F28" si="12">F29</f>
        <v>384642.33</v>
      </c>
      <c r="G28" s="88">
        <f t="shared" si="2"/>
        <v>111.9526938701178</v>
      </c>
      <c r="H28" s="88">
        <f t="shared" si="3"/>
        <v>11.453950567616879</v>
      </c>
    </row>
    <row r="29" spans="2:8" x14ac:dyDescent="0.25">
      <c r="B29" s="8" t="s">
        <v>286</v>
      </c>
      <c r="C29" s="64">
        <v>343575.77</v>
      </c>
      <c r="D29" s="64">
        <v>3358163</v>
      </c>
      <c r="E29" s="5"/>
      <c r="F29" s="64">
        <v>384642.33</v>
      </c>
      <c r="G29" s="87">
        <f t="shared" si="2"/>
        <v>111.9526938701178</v>
      </c>
      <c r="H29" s="87">
        <f t="shared" si="3"/>
        <v>11.453950567616879</v>
      </c>
    </row>
    <row r="30" spans="2:8" x14ac:dyDescent="0.25">
      <c r="B30" s="119" t="s">
        <v>30</v>
      </c>
      <c r="C30" s="62">
        <f>C31</f>
        <v>0</v>
      </c>
      <c r="D30" s="62">
        <f t="shared" ref="D30" si="13">D31</f>
        <v>5000</v>
      </c>
      <c r="E30" s="5"/>
      <c r="F30" s="62">
        <f t="shared" ref="F30" si="14">F31</f>
        <v>8423.23</v>
      </c>
      <c r="G30" s="87" t="e">
        <f t="shared" si="2"/>
        <v>#DIV/0!</v>
      </c>
      <c r="H30" s="87">
        <f t="shared" si="3"/>
        <v>168.46459999999999</v>
      </c>
    </row>
    <row r="31" spans="2:8" x14ac:dyDescent="0.25">
      <c r="B31" s="121" t="s">
        <v>288</v>
      </c>
      <c r="C31" s="64">
        <v>0</v>
      </c>
      <c r="D31" s="64">
        <v>5000</v>
      </c>
      <c r="E31" s="5"/>
      <c r="F31" s="64">
        <v>8423.23</v>
      </c>
      <c r="G31" s="87" t="e">
        <f t="shared" si="2"/>
        <v>#DIV/0!</v>
      </c>
      <c r="H31" s="87">
        <f t="shared" si="3"/>
        <v>168.46459999999999</v>
      </c>
    </row>
    <row r="32" spans="2:8" x14ac:dyDescent="0.25">
      <c r="B32" s="121" t="s">
        <v>289</v>
      </c>
      <c r="C32" s="64">
        <v>0</v>
      </c>
      <c r="D32" s="64">
        <v>0</v>
      </c>
      <c r="E32" s="5"/>
      <c r="F32" s="64">
        <v>0</v>
      </c>
      <c r="G32" s="87" t="e">
        <f t="shared" si="2"/>
        <v>#DIV/0!</v>
      </c>
      <c r="H32" s="87" t="e">
        <f t="shared" si="3"/>
        <v>#DIV/0!</v>
      </c>
    </row>
    <row r="33" spans="2:8" x14ac:dyDescent="0.25">
      <c r="B33" s="122" t="s">
        <v>290</v>
      </c>
      <c r="C33" s="62">
        <f>C34</f>
        <v>125199.75</v>
      </c>
      <c r="D33" s="62">
        <v>116900</v>
      </c>
      <c r="E33" s="5"/>
      <c r="F33" s="62">
        <f>F34</f>
        <v>99940.67</v>
      </c>
      <c r="G33" s="88">
        <f t="shared" si="2"/>
        <v>79.824975688849221</v>
      </c>
      <c r="H33" s="88">
        <f t="shared" si="3"/>
        <v>85.49244653550042</v>
      </c>
    </row>
    <row r="34" spans="2:8" x14ac:dyDescent="0.25">
      <c r="B34" s="13" t="s">
        <v>291</v>
      </c>
      <c r="C34" s="68">
        <v>125199.75</v>
      </c>
      <c r="D34" s="64">
        <v>116900</v>
      </c>
      <c r="E34" s="5"/>
      <c r="F34" s="64">
        <v>99940.67</v>
      </c>
      <c r="G34" s="87">
        <f t="shared" si="2"/>
        <v>79.824975688849221</v>
      </c>
      <c r="H34" s="87">
        <f t="shared" si="3"/>
        <v>85.49244653550042</v>
      </c>
    </row>
    <row r="35" spans="2:8" ht="25.5" x14ac:dyDescent="0.25">
      <c r="B35" s="13" t="s">
        <v>292</v>
      </c>
      <c r="C35" s="68"/>
      <c r="D35" s="64">
        <v>0</v>
      </c>
      <c r="E35" s="5"/>
      <c r="F35" s="64">
        <v>0</v>
      </c>
      <c r="G35" s="87" t="e">
        <f t="shared" si="2"/>
        <v>#DIV/0!</v>
      </c>
      <c r="H35" s="87" t="e">
        <f t="shared" si="3"/>
        <v>#DIV/0!</v>
      </c>
    </row>
    <row r="36" spans="2:8" x14ac:dyDescent="0.25">
      <c r="B36" s="123" t="s">
        <v>293</v>
      </c>
      <c r="C36" s="62">
        <f>C37</f>
        <v>2579641.73</v>
      </c>
      <c r="D36" s="62">
        <v>5024935</v>
      </c>
      <c r="E36" s="5"/>
      <c r="F36" s="62">
        <f>F37</f>
        <v>3289844.94</v>
      </c>
      <c r="G36" s="88">
        <f t="shared" si="2"/>
        <v>127.53107928673491</v>
      </c>
      <c r="H36" s="88">
        <f t="shared" si="3"/>
        <v>65.470397925545313</v>
      </c>
    </row>
    <row r="37" spans="2:8" x14ac:dyDescent="0.25">
      <c r="B37" s="8" t="s">
        <v>294</v>
      </c>
      <c r="C37" s="68">
        <v>2579641.73</v>
      </c>
      <c r="D37" s="64">
        <v>5024935</v>
      </c>
      <c r="E37" s="5"/>
      <c r="F37" s="64">
        <v>3289844.94</v>
      </c>
      <c r="G37" s="87">
        <f t="shared" si="2"/>
        <v>127.53107928673491</v>
      </c>
      <c r="H37" s="87">
        <f t="shared" si="3"/>
        <v>65.470397925545313</v>
      </c>
    </row>
    <row r="38" spans="2:8" x14ac:dyDescent="0.25">
      <c r="B38" s="8" t="s">
        <v>301</v>
      </c>
      <c r="C38" s="68">
        <v>0</v>
      </c>
      <c r="D38" s="64">
        <v>0</v>
      </c>
      <c r="E38" s="5"/>
      <c r="F38" s="64">
        <v>0</v>
      </c>
      <c r="G38" s="87" t="e">
        <f t="shared" si="2"/>
        <v>#DIV/0!</v>
      </c>
      <c r="H38" s="87" t="e">
        <f t="shared" si="3"/>
        <v>#DIV/0!</v>
      </c>
    </row>
    <row r="39" spans="2:8" x14ac:dyDescent="0.25">
      <c r="B39" s="123" t="s">
        <v>296</v>
      </c>
      <c r="C39" s="62">
        <f>C40</f>
        <v>5719.72</v>
      </c>
      <c r="D39" s="62">
        <f>D40</f>
        <v>12000</v>
      </c>
      <c r="E39" s="5"/>
      <c r="F39" s="62">
        <f>F40</f>
        <v>9142.4599999999991</v>
      </c>
      <c r="G39" s="87">
        <f t="shared" si="2"/>
        <v>159.84104116984744</v>
      </c>
      <c r="H39" s="88">
        <f t="shared" si="3"/>
        <v>76.187166666666656</v>
      </c>
    </row>
    <row r="40" spans="2:8" x14ac:dyDescent="0.25">
      <c r="B40" s="8" t="s">
        <v>297</v>
      </c>
      <c r="C40" s="68">
        <v>5719.72</v>
      </c>
      <c r="D40" s="64">
        <v>12000</v>
      </c>
      <c r="E40" s="5"/>
      <c r="F40" s="64">
        <v>9142.4599999999991</v>
      </c>
      <c r="G40" s="87">
        <f t="shared" si="2"/>
        <v>159.84104116984744</v>
      </c>
      <c r="H40" s="87">
        <f t="shared" si="3"/>
        <v>76.187166666666656</v>
      </c>
    </row>
    <row r="41" spans="2:8" x14ac:dyDescent="0.25">
      <c r="B41" s="8" t="s">
        <v>298</v>
      </c>
      <c r="C41" s="68">
        <v>0</v>
      </c>
      <c r="D41" s="64">
        <v>0</v>
      </c>
      <c r="E41" s="5"/>
      <c r="F41" s="64">
        <v>0</v>
      </c>
      <c r="G41" s="87" t="e">
        <f t="shared" si="2"/>
        <v>#DIV/0!</v>
      </c>
      <c r="H41" s="87" t="e">
        <f t="shared" si="3"/>
        <v>#DIV/0!</v>
      </c>
    </row>
    <row r="42" spans="2:8" x14ac:dyDescent="0.25">
      <c r="B42" s="123" t="s">
        <v>299</v>
      </c>
      <c r="C42" s="62">
        <f>C43</f>
        <v>127.44</v>
      </c>
      <c r="D42" s="62">
        <f>D43</f>
        <v>235</v>
      </c>
      <c r="E42" s="5"/>
      <c r="F42" s="62">
        <f>F43</f>
        <v>0</v>
      </c>
      <c r="G42" s="87">
        <f t="shared" si="2"/>
        <v>0</v>
      </c>
      <c r="H42" s="87">
        <f t="shared" si="3"/>
        <v>0</v>
      </c>
    </row>
    <row r="43" spans="2:8" x14ac:dyDescent="0.25">
      <c r="B43" s="8" t="s">
        <v>300</v>
      </c>
      <c r="C43" s="68">
        <v>127.44</v>
      </c>
      <c r="D43" s="64">
        <v>235</v>
      </c>
      <c r="E43" s="5"/>
      <c r="F43" s="64">
        <v>0</v>
      </c>
      <c r="G43" s="87">
        <f t="shared" si="2"/>
        <v>0</v>
      </c>
      <c r="H43" s="87">
        <f t="shared" si="3"/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8"/>
  <sheetViews>
    <sheetView workbookViewId="0">
      <selection activeCell="F10" sqref="F1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60" t="s">
        <v>45</v>
      </c>
      <c r="C2" s="160"/>
      <c r="D2" s="160"/>
      <c r="E2" s="160"/>
      <c r="F2" s="160"/>
      <c r="G2" s="160"/>
      <c r="H2" s="160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6</v>
      </c>
      <c r="C4" s="37" t="s">
        <v>314</v>
      </c>
      <c r="D4" s="37" t="s">
        <v>282</v>
      </c>
      <c r="E4" s="37" t="s">
        <v>283</v>
      </c>
      <c r="F4" s="37" t="s">
        <v>313</v>
      </c>
      <c r="G4" s="37" t="s">
        <v>17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ht="15.75" customHeight="1" x14ac:dyDescent="0.25">
      <c r="B6" s="124" t="s">
        <v>7</v>
      </c>
      <c r="C6" s="125">
        <f>C7+C10</f>
        <v>3054264.41</v>
      </c>
      <c r="D6" s="125">
        <f t="shared" ref="D6" si="0">D7+D10</f>
        <v>8517233</v>
      </c>
      <c r="E6" s="125"/>
      <c r="F6" s="125">
        <f t="shared" ref="F6" si="1">F7+F10</f>
        <v>3791993.63</v>
      </c>
      <c r="G6" s="125">
        <f t="shared" ref="G6:G11" si="2">F6/C6*100</f>
        <v>124.15407184736831</v>
      </c>
      <c r="H6" s="125">
        <f>F6/D6*100</f>
        <v>44.521426500836597</v>
      </c>
    </row>
    <row r="7" spans="2:8" ht="15.75" customHeight="1" x14ac:dyDescent="0.25">
      <c r="B7" s="126" t="s">
        <v>8</v>
      </c>
      <c r="C7" s="127">
        <f t="shared" ref="C7:C8" si="3">C8</f>
        <v>0</v>
      </c>
      <c r="D7" s="127">
        <v>15000</v>
      </c>
      <c r="E7" s="127"/>
      <c r="F7" s="127">
        <f t="shared" ref="F7:F8" si="4">F8</f>
        <v>0</v>
      </c>
      <c r="G7" s="127" t="e">
        <f t="shared" si="2"/>
        <v>#DIV/0!</v>
      </c>
      <c r="H7" s="127">
        <f>F7/D7*100</f>
        <v>0</v>
      </c>
    </row>
    <row r="8" spans="2:8" ht="25.5" x14ac:dyDescent="0.25">
      <c r="B8" s="128" t="s">
        <v>302</v>
      </c>
      <c r="C8" s="62">
        <f t="shared" si="3"/>
        <v>0</v>
      </c>
      <c r="D8" s="62"/>
      <c r="E8" s="4"/>
      <c r="F8" s="62">
        <f t="shared" si="4"/>
        <v>0</v>
      </c>
      <c r="G8" s="87" t="e">
        <f t="shared" si="2"/>
        <v>#DIV/0!</v>
      </c>
      <c r="H8" s="87"/>
    </row>
    <row r="9" spans="2:8" x14ac:dyDescent="0.25">
      <c r="B9" s="12" t="s">
        <v>303</v>
      </c>
      <c r="C9" s="68">
        <v>0</v>
      </c>
      <c r="D9" s="68"/>
      <c r="E9" s="4"/>
      <c r="F9" s="68">
        <v>0</v>
      </c>
      <c r="G9" s="87" t="e">
        <f t="shared" si="2"/>
        <v>#DIV/0!</v>
      </c>
      <c r="H9" s="87"/>
    </row>
    <row r="10" spans="2:8" x14ac:dyDescent="0.25">
      <c r="B10" s="126" t="s">
        <v>304</v>
      </c>
      <c r="C10" s="127">
        <f t="shared" ref="C10" si="5">C11+C13+C15+C17</f>
        <v>3054264.41</v>
      </c>
      <c r="D10" s="127">
        <v>8502233</v>
      </c>
      <c r="E10" s="127"/>
      <c r="F10" s="127">
        <f t="shared" ref="F10" si="6">F11+F13+F15+F17</f>
        <v>3791993.63</v>
      </c>
      <c r="G10" s="129">
        <f t="shared" si="2"/>
        <v>124.15407184736831</v>
      </c>
      <c r="H10" s="129">
        <f>F10/D10*100</f>
        <v>44.599973089422505</v>
      </c>
    </row>
    <row r="11" spans="2:8" x14ac:dyDescent="0.25">
      <c r="B11" s="128" t="s">
        <v>305</v>
      </c>
      <c r="C11" s="62">
        <f t="shared" ref="C11" si="7">C12</f>
        <v>2744130.46</v>
      </c>
      <c r="D11" s="62"/>
      <c r="E11" s="5"/>
      <c r="F11" s="62">
        <f t="shared" ref="F11" si="8">F12</f>
        <v>3441711.75</v>
      </c>
      <c r="G11" s="87">
        <f t="shared" si="2"/>
        <v>125.42085007139201</v>
      </c>
      <c r="H11" s="87"/>
    </row>
    <row r="12" spans="2:8" x14ac:dyDescent="0.25">
      <c r="B12" s="12" t="s">
        <v>306</v>
      </c>
      <c r="C12" s="68">
        <v>2744130.46</v>
      </c>
      <c r="D12" s="68"/>
      <c r="E12" s="5"/>
      <c r="F12" s="68">
        <v>3441711.75</v>
      </c>
      <c r="G12" s="87">
        <f t="shared" ref="G12:G18" si="9">F12/C12*100</f>
        <v>125.42085007139201</v>
      </c>
      <c r="H12" s="87"/>
    </row>
    <row r="13" spans="2:8" x14ac:dyDescent="0.25">
      <c r="B13" s="122" t="s">
        <v>307</v>
      </c>
      <c r="C13" s="62">
        <f t="shared" ref="C13" si="10">C14</f>
        <v>0</v>
      </c>
      <c r="D13" s="62"/>
      <c r="E13" s="5"/>
      <c r="F13" s="62">
        <f t="shared" ref="F13" si="11">F14</f>
        <v>0</v>
      </c>
      <c r="G13" s="87" t="e">
        <f t="shared" si="9"/>
        <v>#DIV/0!</v>
      </c>
      <c r="H13" s="87"/>
    </row>
    <row r="14" spans="2:8" x14ac:dyDescent="0.25">
      <c r="B14" s="12" t="s">
        <v>308</v>
      </c>
      <c r="C14" s="68"/>
      <c r="D14" s="68"/>
      <c r="E14" s="5"/>
      <c r="F14" s="68">
        <v>0</v>
      </c>
      <c r="G14" s="87" t="e">
        <f t="shared" si="9"/>
        <v>#DIV/0!</v>
      </c>
      <c r="H14" s="87"/>
    </row>
    <row r="15" spans="2:8" x14ac:dyDescent="0.25">
      <c r="B15" s="9" t="s">
        <v>309</v>
      </c>
      <c r="C15" s="62">
        <f t="shared" ref="C15" si="12">C16</f>
        <v>0</v>
      </c>
      <c r="D15" s="62"/>
      <c r="E15" s="5"/>
      <c r="F15" s="62">
        <f t="shared" ref="F15" si="13">F16</f>
        <v>0</v>
      </c>
      <c r="G15" s="87" t="e">
        <f t="shared" si="9"/>
        <v>#DIV/0!</v>
      </c>
      <c r="H15" s="87"/>
    </row>
    <row r="16" spans="2:8" x14ac:dyDescent="0.25">
      <c r="B16" s="12" t="s">
        <v>310</v>
      </c>
      <c r="C16" s="68"/>
      <c r="D16" s="68"/>
      <c r="E16" s="5"/>
      <c r="F16" s="68">
        <v>0</v>
      </c>
      <c r="G16" s="87" t="e">
        <f t="shared" si="9"/>
        <v>#DIV/0!</v>
      </c>
      <c r="H16" s="87"/>
    </row>
    <row r="17" spans="2:8" x14ac:dyDescent="0.25">
      <c r="B17" s="9" t="s">
        <v>311</v>
      </c>
      <c r="C17" s="62">
        <f t="shared" ref="C17" si="14">C18</f>
        <v>310133.95</v>
      </c>
      <c r="D17" s="62"/>
      <c r="E17" s="5"/>
      <c r="F17" s="62">
        <f t="shared" ref="F17" si="15">F18</f>
        <v>350281.88</v>
      </c>
      <c r="G17" s="87">
        <f t="shared" si="9"/>
        <v>112.94535151665916</v>
      </c>
      <c r="H17" s="87"/>
    </row>
    <row r="18" spans="2:8" x14ac:dyDescent="0.25">
      <c r="B18" s="12" t="s">
        <v>312</v>
      </c>
      <c r="C18" s="68">
        <v>310133.95</v>
      </c>
      <c r="D18" s="68"/>
      <c r="E18" s="5"/>
      <c r="F18" s="68">
        <v>350281.88</v>
      </c>
      <c r="G18" s="87">
        <f t="shared" si="9"/>
        <v>112.94535151665916</v>
      </c>
      <c r="H18" s="8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H20" sqref="H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 x14ac:dyDescent="0.25">
      <c r="B2" s="160" t="s">
        <v>62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2:12" ht="15.75" customHeight="1" x14ac:dyDescent="0.25">
      <c r="B3" s="160" t="s">
        <v>37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2:12" ht="18" x14ac:dyDescent="0.25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 x14ac:dyDescent="0.25">
      <c r="B5" s="157" t="s">
        <v>6</v>
      </c>
      <c r="C5" s="158"/>
      <c r="D5" s="158"/>
      <c r="E5" s="158"/>
      <c r="F5" s="159"/>
      <c r="G5" s="39" t="s">
        <v>70</v>
      </c>
      <c r="H5" s="37" t="s">
        <v>282</v>
      </c>
      <c r="I5" s="39" t="s">
        <v>283</v>
      </c>
      <c r="J5" s="39" t="s">
        <v>284</v>
      </c>
      <c r="K5" s="39" t="s">
        <v>17</v>
      </c>
      <c r="L5" s="39" t="s">
        <v>47</v>
      </c>
    </row>
    <row r="6" spans="2:12" x14ac:dyDescent="0.25">
      <c r="B6" s="157">
        <v>1</v>
      </c>
      <c r="C6" s="158"/>
      <c r="D6" s="158"/>
      <c r="E6" s="158"/>
      <c r="F6" s="159"/>
      <c r="G6" s="39">
        <v>2</v>
      </c>
      <c r="H6" s="39">
        <v>3</v>
      </c>
      <c r="I6" s="39">
        <v>4</v>
      </c>
      <c r="J6" s="39">
        <v>5</v>
      </c>
      <c r="K6" s="39" t="s">
        <v>19</v>
      </c>
      <c r="L6" s="39" t="s">
        <v>20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/>
      <c r="H7" s="4"/>
      <c r="I7" s="4"/>
      <c r="J7" s="28"/>
      <c r="K7" s="28"/>
      <c r="L7" s="28"/>
    </row>
    <row r="8" spans="2:12" x14ac:dyDescent="0.25">
      <c r="B8" s="6"/>
      <c r="C8" s="11">
        <v>84</v>
      </c>
      <c r="D8" s="11"/>
      <c r="E8" s="11"/>
      <c r="F8" s="11" t="s">
        <v>14</v>
      </c>
      <c r="G8" s="4"/>
      <c r="H8" s="4"/>
      <c r="I8" s="4"/>
      <c r="J8" s="28"/>
      <c r="K8" s="28"/>
      <c r="L8" s="28"/>
    </row>
    <row r="9" spans="2:12" ht="51" x14ac:dyDescent="0.25">
      <c r="B9" s="7"/>
      <c r="C9" s="7"/>
      <c r="D9" s="7">
        <v>841</v>
      </c>
      <c r="E9" s="7"/>
      <c r="F9" s="29" t="s">
        <v>38</v>
      </c>
      <c r="G9" s="4"/>
      <c r="H9" s="4"/>
      <c r="I9" s="4"/>
      <c r="J9" s="28"/>
      <c r="K9" s="28"/>
      <c r="L9" s="28"/>
    </row>
    <row r="10" spans="2:12" ht="25.5" x14ac:dyDescent="0.25">
      <c r="B10" s="7"/>
      <c r="C10" s="7"/>
      <c r="D10" s="7"/>
      <c r="E10" s="7">
        <v>8413</v>
      </c>
      <c r="F10" s="29" t="s">
        <v>39</v>
      </c>
      <c r="G10" s="4"/>
      <c r="H10" s="4"/>
      <c r="I10" s="4"/>
      <c r="J10" s="28"/>
      <c r="K10" s="28"/>
      <c r="L10" s="28"/>
    </row>
    <row r="11" spans="2:12" x14ac:dyDescent="0.25">
      <c r="B11" s="7"/>
      <c r="C11" s="7"/>
      <c r="D11" s="7"/>
      <c r="E11" s="8" t="s">
        <v>24</v>
      </c>
      <c r="F11" s="13"/>
      <c r="G11" s="4"/>
      <c r="H11" s="4"/>
      <c r="I11" s="4"/>
      <c r="J11" s="28"/>
      <c r="K11" s="28"/>
      <c r="L11" s="28"/>
    </row>
    <row r="12" spans="2:12" ht="25.5" x14ac:dyDescent="0.25">
      <c r="B12" s="9">
        <v>5</v>
      </c>
      <c r="C12" s="10"/>
      <c r="D12" s="10"/>
      <c r="E12" s="10"/>
      <c r="F12" s="21" t="s">
        <v>10</v>
      </c>
      <c r="G12" s="4"/>
      <c r="H12" s="4"/>
      <c r="I12" s="4"/>
      <c r="J12" s="28"/>
      <c r="K12" s="28"/>
      <c r="L12" s="28"/>
    </row>
    <row r="13" spans="2:12" ht="25.5" x14ac:dyDescent="0.25">
      <c r="B13" s="11"/>
      <c r="C13" s="11">
        <v>54</v>
      </c>
      <c r="D13" s="11"/>
      <c r="E13" s="11"/>
      <c r="F13" s="22" t="s">
        <v>15</v>
      </c>
      <c r="G13" s="4"/>
      <c r="H13" s="4"/>
      <c r="I13" s="5"/>
      <c r="J13" s="28"/>
      <c r="K13" s="28"/>
      <c r="L13" s="28"/>
    </row>
    <row r="14" spans="2:12" ht="63.75" x14ac:dyDescent="0.25">
      <c r="B14" s="11"/>
      <c r="C14" s="11"/>
      <c r="D14" s="11">
        <v>541</v>
      </c>
      <c r="E14" s="29"/>
      <c r="F14" s="29" t="s">
        <v>40</v>
      </c>
      <c r="G14" s="4"/>
      <c r="H14" s="4"/>
      <c r="I14" s="5"/>
      <c r="J14" s="28"/>
      <c r="K14" s="28"/>
      <c r="L14" s="28"/>
    </row>
    <row r="15" spans="2:12" ht="38.25" x14ac:dyDescent="0.25">
      <c r="B15" s="11"/>
      <c r="C15" s="11"/>
      <c r="D15" s="11"/>
      <c r="E15" s="29">
        <v>5413</v>
      </c>
      <c r="F15" s="29" t="s">
        <v>41</v>
      </c>
      <c r="G15" s="4"/>
      <c r="H15" s="4"/>
      <c r="I15" s="5"/>
      <c r="J15" s="28"/>
      <c r="K15" s="28"/>
      <c r="L15" s="28"/>
    </row>
    <row r="16" spans="2:12" x14ac:dyDescent="0.25">
      <c r="B16" s="12" t="s">
        <v>16</v>
      </c>
      <c r="C16" s="10"/>
      <c r="D16" s="10"/>
      <c r="E16" s="10"/>
      <c r="F16" s="21" t="s">
        <v>24</v>
      </c>
      <c r="G16" s="4"/>
      <c r="H16" s="4"/>
      <c r="I16" s="4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C5" sqref="C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60" t="s">
        <v>42</v>
      </c>
      <c r="C2" s="160"/>
      <c r="D2" s="160"/>
      <c r="E2" s="160"/>
      <c r="F2" s="160"/>
      <c r="G2" s="160"/>
      <c r="H2" s="160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6</v>
      </c>
      <c r="C4" s="37" t="s">
        <v>74</v>
      </c>
      <c r="D4" s="37" t="s">
        <v>282</v>
      </c>
      <c r="E4" s="37" t="s">
        <v>283</v>
      </c>
      <c r="F4" s="37" t="s">
        <v>284</v>
      </c>
      <c r="G4" s="37" t="s">
        <v>17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6" t="s">
        <v>43</v>
      </c>
      <c r="C6" s="4"/>
      <c r="D6" s="4"/>
      <c r="E6" s="5"/>
      <c r="F6" s="28"/>
      <c r="G6" s="28"/>
      <c r="H6" s="28"/>
    </row>
    <row r="7" spans="2:8" x14ac:dyDescent="0.25">
      <c r="B7" s="6" t="s">
        <v>35</v>
      </c>
      <c r="C7" s="4"/>
      <c r="D7" s="4"/>
      <c r="E7" s="4"/>
      <c r="F7" s="28"/>
      <c r="G7" s="28"/>
      <c r="H7" s="28"/>
    </row>
    <row r="8" spans="2:8" x14ac:dyDescent="0.25">
      <c r="B8" s="32" t="s">
        <v>34</v>
      </c>
      <c r="C8" s="4"/>
      <c r="D8" s="4"/>
      <c r="E8" s="4"/>
      <c r="F8" s="28"/>
      <c r="G8" s="28"/>
      <c r="H8" s="28"/>
    </row>
    <row r="9" spans="2:8" x14ac:dyDescent="0.25">
      <c r="B9" s="31" t="s">
        <v>33</v>
      </c>
      <c r="C9" s="4"/>
      <c r="D9" s="4"/>
      <c r="E9" s="4"/>
      <c r="F9" s="28"/>
      <c r="G9" s="28"/>
      <c r="H9" s="28"/>
    </row>
    <row r="10" spans="2:8" x14ac:dyDescent="0.25">
      <c r="B10" s="31" t="s">
        <v>24</v>
      </c>
      <c r="C10" s="4"/>
      <c r="D10" s="4"/>
      <c r="E10" s="4"/>
      <c r="F10" s="28"/>
      <c r="G10" s="28"/>
      <c r="H10" s="28"/>
    </row>
    <row r="11" spans="2:8" x14ac:dyDescent="0.25">
      <c r="B11" s="6" t="s">
        <v>32</v>
      </c>
      <c r="C11" s="4"/>
      <c r="D11" s="4"/>
      <c r="E11" s="5"/>
      <c r="F11" s="28"/>
      <c r="G11" s="28"/>
      <c r="H11" s="28"/>
    </row>
    <row r="12" spans="2:8" x14ac:dyDescent="0.25">
      <c r="B12" s="30" t="s">
        <v>31</v>
      </c>
      <c r="C12" s="4"/>
      <c r="D12" s="4"/>
      <c r="E12" s="5"/>
      <c r="F12" s="28"/>
      <c r="G12" s="28"/>
      <c r="H12" s="28"/>
    </row>
    <row r="13" spans="2:8" x14ac:dyDescent="0.25">
      <c r="B13" s="6" t="s">
        <v>30</v>
      </c>
      <c r="C13" s="4"/>
      <c r="D13" s="4"/>
      <c r="E13" s="5"/>
      <c r="F13" s="28"/>
      <c r="G13" s="28"/>
      <c r="H13" s="28"/>
    </row>
    <row r="14" spans="2:8" x14ac:dyDescent="0.25">
      <c r="B14" s="30" t="s">
        <v>29</v>
      </c>
      <c r="C14" s="4"/>
      <c r="D14" s="4"/>
      <c r="E14" s="5"/>
      <c r="F14" s="28"/>
      <c r="G14" s="28"/>
      <c r="H14" s="28"/>
    </row>
    <row r="15" spans="2:8" x14ac:dyDescent="0.25">
      <c r="B15" s="11" t="s">
        <v>16</v>
      </c>
      <c r="C15" s="4"/>
      <c r="D15" s="4"/>
      <c r="E15" s="5"/>
      <c r="F15" s="28"/>
      <c r="G15" s="28"/>
      <c r="H15" s="28"/>
    </row>
    <row r="16" spans="2:8" x14ac:dyDescent="0.25">
      <c r="B16" s="30"/>
      <c r="C16" s="4"/>
      <c r="D16" s="4"/>
      <c r="E16" s="5"/>
      <c r="F16" s="28"/>
      <c r="G16" s="28"/>
      <c r="H16" s="28"/>
    </row>
    <row r="17" spans="2:8" ht="15.75" customHeight="1" x14ac:dyDescent="0.25">
      <c r="B17" s="6" t="s">
        <v>44</v>
      </c>
      <c r="C17" s="4"/>
      <c r="D17" s="4"/>
      <c r="E17" s="5"/>
      <c r="F17" s="28"/>
      <c r="G17" s="28"/>
      <c r="H17" s="28"/>
    </row>
    <row r="18" spans="2:8" ht="15.75" customHeight="1" x14ac:dyDescent="0.25">
      <c r="B18" s="6" t="s">
        <v>35</v>
      </c>
      <c r="C18" s="4"/>
      <c r="D18" s="4"/>
      <c r="E18" s="4"/>
      <c r="F18" s="28"/>
      <c r="G18" s="28"/>
      <c r="H18" s="28"/>
    </row>
    <row r="19" spans="2:8" x14ac:dyDescent="0.25">
      <c r="B19" s="32" t="s">
        <v>34</v>
      </c>
      <c r="C19" s="4"/>
      <c r="D19" s="4"/>
      <c r="E19" s="4"/>
      <c r="F19" s="28"/>
      <c r="G19" s="28"/>
      <c r="H19" s="28"/>
    </row>
    <row r="20" spans="2:8" x14ac:dyDescent="0.25">
      <c r="B20" s="31" t="s">
        <v>33</v>
      </c>
      <c r="C20" s="4"/>
      <c r="D20" s="4"/>
      <c r="E20" s="4"/>
      <c r="F20" s="28"/>
      <c r="G20" s="28"/>
      <c r="H20" s="28"/>
    </row>
    <row r="21" spans="2:8" x14ac:dyDescent="0.25">
      <c r="B21" s="31" t="s">
        <v>24</v>
      </c>
      <c r="C21" s="4"/>
      <c r="D21" s="4"/>
      <c r="E21" s="4"/>
      <c r="F21" s="28"/>
      <c r="G21" s="28"/>
      <c r="H21" s="28"/>
    </row>
    <row r="22" spans="2:8" x14ac:dyDescent="0.25">
      <c r="B22" s="6" t="s">
        <v>32</v>
      </c>
      <c r="C22" s="4"/>
      <c r="D22" s="4"/>
      <c r="E22" s="5"/>
      <c r="F22" s="28"/>
      <c r="G22" s="28"/>
      <c r="H22" s="28"/>
    </row>
    <row r="23" spans="2:8" x14ac:dyDescent="0.25">
      <c r="B23" s="30" t="s">
        <v>31</v>
      </c>
      <c r="C23" s="4"/>
      <c r="D23" s="4"/>
      <c r="E23" s="5"/>
      <c r="F23" s="28"/>
      <c r="G23" s="28"/>
      <c r="H23" s="28"/>
    </row>
    <row r="24" spans="2:8" x14ac:dyDescent="0.25">
      <c r="B24" s="6" t="s">
        <v>30</v>
      </c>
      <c r="C24" s="4"/>
      <c r="D24" s="4"/>
      <c r="E24" s="5"/>
      <c r="F24" s="28"/>
      <c r="G24" s="28"/>
      <c r="H24" s="28"/>
    </row>
    <row r="25" spans="2:8" x14ac:dyDescent="0.25">
      <c r="B25" s="30" t="s">
        <v>29</v>
      </c>
      <c r="C25" s="4"/>
      <c r="D25" s="4"/>
      <c r="E25" s="5"/>
      <c r="F25" s="28"/>
      <c r="G25" s="28"/>
      <c r="H25" s="28"/>
    </row>
    <row r="26" spans="2:8" x14ac:dyDescent="0.25">
      <c r="B26" s="11" t="s">
        <v>16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624"/>
  <sheetViews>
    <sheetView tabSelected="1" workbookViewId="0">
      <selection activeCell="H373" sqref="H37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60" t="s">
        <v>11</v>
      </c>
      <c r="C2" s="176"/>
      <c r="D2" s="176"/>
      <c r="E2" s="176"/>
      <c r="F2" s="176"/>
      <c r="G2" s="176"/>
      <c r="H2" s="176"/>
      <c r="I2" s="176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80" t="s">
        <v>63</v>
      </c>
      <c r="C4" s="180"/>
      <c r="D4" s="180"/>
      <c r="E4" s="180"/>
      <c r="F4" s="180"/>
      <c r="G4" s="180"/>
      <c r="H4" s="180"/>
      <c r="I4" s="180"/>
    </row>
    <row r="5" spans="2:9" ht="18" x14ac:dyDescent="0.25">
      <c r="B5" s="17"/>
      <c r="C5" s="17"/>
      <c r="D5" s="17"/>
      <c r="E5" s="17"/>
      <c r="F5" s="17"/>
      <c r="G5" s="17"/>
      <c r="H5" s="17"/>
      <c r="I5" s="3"/>
    </row>
    <row r="6" spans="2:9" ht="25.5" x14ac:dyDescent="0.25">
      <c r="B6" s="157" t="s">
        <v>6</v>
      </c>
      <c r="C6" s="158"/>
      <c r="D6" s="158"/>
      <c r="E6" s="159"/>
      <c r="F6" s="37" t="s">
        <v>71</v>
      </c>
      <c r="G6" s="37" t="s">
        <v>72</v>
      </c>
      <c r="H6" s="37" t="s">
        <v>315</v>
      </c>
      <c r="I6" s="37" t="s">
        <v>47</v>
      </c>
    </row>
    <row r="7" spans="2:9" s="27" customFormat="1" ht="15.75" customHeight="1" x14ac:dyDescent="0.2">
      <c r="B7" s="181">
        <v>1</v>
      </c>
      <c r="C7" s="182"/>
      <c r="D7" s="182"/>
      <c r="E7" s="183"/>
      <c r="F7" s="38">
        <v>2</v>
      </c>
      <c r="G7" s="38">
        <v>3</v>
      </c>
      <c r="H7" s="38">
        <v>4</v>
      </c>
      <c r="I7" s="38" t="s">
        <v>46</v>
      </c>
    </row>
    <row r="8" spans="2:9" s="40" customFormat="1" ht="30" customHeight="1" x14ac:dyDescent="0.2">
      <c r="B8" s="184"/>
      <c r="C8" s="185"/>
      <c r="D8" s="186"/>
      <c r="E8" s="53" t="s">
        <v>75</v>
      </c>
      <c r="F8" s="54">
        <f>F9+F59+F163+F170+F177+F207+F227</f>
        <v>8517233</v>
      </c>
      <c r="G8" s="54"/>
      <c r="H8" s="54">
        <f>H9+H59+H164+H170+H177+H207+H227</f>
        <v>3791993.6299999994</v>
      </c>
      <c r="I8" s="70">
        <f>H8/F8*100</f>
        <v>44.52142650083659</v>
      </c>
    </row>
    <row r="9" spans="2:9" s="40" customFormat="1" ht="39.75" customHeight="1" x14ac:dyDescent="0.2">
      <c r="B9" s="167" t="s">
        <v>76</v>
      </c>
      <c r="C9" s="168"/>
      <c r="D9" s="169"/>
      <c r="E9" s="55" t="s">
        <v>77</v>
      </c>
      <c r="F9" s="56">
        <f t="shared" ref="F9" si="0">F10+F44+F53</f>
        <v>179516</v>
      </c>
      <c r="G9" s="56"/>
      <c r="H9" s="56">
        <f t="shared" ref="H9" si="1">H10+H44+H53</f>
        <v>170890.28</v>
      </c>
      <c r="I9" s="70">
        <f t="shared" ref="I9:I72" si="2">H9/F9*100</f>
        <v>95.195013257871167</v>
      </c>
    </row>
    <row r="10" spans="2:9" s="40" customFormat="1" ht="30" customHeight="1" x14ac:dyDescent="0.2">
      <c r="B10" s="170" t="s">
        <v>78</v>
      </c>
      <c r="C10" s="171"/>
      <c r="D10" s="172"/>
      <c r="E10" s="57" t="s">
        <v>79</v>
      </c>
      <c r="F10" s="58">
        <f t="shared" ref="F10:F11" si="3">F11</f>
        <v>111068</v>
      </c>
      <c r="G10" s="58"/>
      <c r="H10" s="58">
        <f t="shared" ref="H10:H11" si="4">H11</f>
        <v>111841.03</v>
      </c>
      <c r="I10" s="70">
        <f t="shared" si="2"/>
        <v>100.69599704685417</v>
      </c>
    </row>
    <row r="11" spans="2:9" s="40" customFormat="1" ht="30" customHeight="1" x14ac:dyDescent="0.2">
      <c r="B11" s="177" t="s">
        <v>80</v>
      </c>
      <c r="C11" s="178"/>
      <c r="D11" s="179"/>
      <c r="E11" s="59" t="s">
        <v>81</v>
      </c>
      <c r="F11" s="60">
        <f t="shared" si="3"/>
        <v>111068</v>
      </c>
      <c r="G11" s="60"/>
      <c r="H11" s="60">
        <f t="shared" si="4"/>
        <v>111841.03</v>
      </c>
      <c r="I11" s="70">
        <f t="shared" si="2"/>
        <v>100.69599704685417</v>
      </c>
    </row>
    <row r="12" spans="2:9" s="40" customFormat="1" ht="22.5" customHeight="1" x14ac:dyDescent="0.2">
      <c r="B12" s="173">
        <v>3</v>
      </c>
      <c r="C12" s="174"/>
      <c r="D12" s="175"/>
      <c r="E12" s="61" t="s">
        <v>3</v>
      </c>
      <c r="F12" s="62">
        <f t="shared" ref="F12" si="5">F13+F38+F41</f>
        <v>111068</v>
      </c>
      <c r="G12" s="62"/>
      <c r="H12" s="62">
        <f t="shared" ref="H12" si="6">H13+H38+H41</f>
        <v>111841.03</v>
      </c>
      <c r="I12" s="70">
        <f t="shared" si="2"/>
        <v>100.69599704685417</v>
      </c>
    </row>
    <row r="13" spans="2:9" s="40" customFormat="1" ht="17.25" customHeight="1" x14ac:dyDescent="0.2">
      <c r="B13" s="161">
        <v>32</v>
      </c>
      <c r="C13" s="162"/>
      <c r="D13" s="163"/>
      <c r="E13" s="61" t="s">
        <v>13</v>
      </c>
      <c r="F13" s="62">
        <v>110096</v>
      </c>
      <c r="G13" s="62"/>
      <c r="H13" s="62">
        <f t="shared" ref="H13" si="7">SUM(H14+H18+H23+H32)</f>
        <v>110869.03</v>
      </c>
      <c r="I13" s="70">
        <f t="shared" si="2"/>
        <v>100.702141767185</v>
      </c>
    </row>
    <row r="14" spans="2:9" s="40" customFormat="1" ht="13.5" customHeight="1" x14ac:dyDescent="0.2">
      <c r="B14" s="161">
        <v>321</v>
      </c>
      <c r="C14" s="162"/>
      <c r="D14" s="163"/>
      <c r="E14" s="61" t="s">
        <v>27</v>
      </c>
      <c r="F14" s="62"/>
      <c r="G14" s="62"/>
      <c r="H14" s="62">
        <f t="shared" ref="H14" si="8">H15+H16+H17</f>
        <v>4291.2</v>
      </c>
      <c r="I14" s="70" t="e">
        <f t="shared" si="2"/>
        <v>#DIV/0!</v>
      </c>
    </row>
    <row r="15" spans="2:9" s="40" customFormat="1" ht="17.25" customHeight="1" x14ac:dyDescent="0.2">
      <c r="B15" s="164">
        <v>3211</v>
      </c>
      <c r="C15" s="165"/>
      <c r="D15" s="166"/>
      <c r="E15" s="63" t="s">
        <v>28</v>
      </c>
      <c r="F15" s="64"/>
      <c r="G15" s="64"/>
      <c r="H15" s="64">
        <v>3027.94</v>
      </c>
      <c r="I15" s="70" t="e">
        <f t="shared" si="2"/>
        <v>#DIV/0!</v>
      </c>
    </row>
    <row r="16" spans="2:9" s="40" customFormat="1" ht="19.5" customHeight="1" x14ac:dyDescent="0.2">
      <c r="B16" s="164">
        <v>3213</v>
      </c>
      <c r="C16" s="165"/>
      <c r="D16" s="166"/>
      <c r="E16" s="63" t="s">
        <v>82</v>
      </c>
      <c r="F16" s="64"/>
      <c r="G16" s="64"/>
      <c r="H16" s="64">
        <v>865.5</v>
      </c>
      <c r="I16" s="70" t="e">
        <f t="shared" si="2"/>
        <v>#DIV/0!</v>
      </c>
    </row>
    <row r="17" spans="2:9" s="40" customFormat="1" ht="16.5" customHeight="1" x14ac:dyDescent="0.2">
      <c r="B17" s="164">
        <v>3214</v>
      </c>
      <c r="C17" s="165"/>
      <c r="D17" s="166"/>
      <c r="E17" s="63" t="s">
        <v>83</v>
      </c>
      <c r="F17" s="64"/>
      <c r="G17" s="64"/>
      <c r="H17" s="64">
        <v>397.76</v>
      </c>
      <c r="I17" s="70" t="e">
        <f t="shared" si="2"/>
        <v>#DIV/0!</v>
      </c>
    </row>
    <row r="18" spans="2:9" s="40" customFormat="1" ht="30" customHeight="1" x14ac:dyDescent="0.2">
      <c r="B18" s="161">
        <v>322</v>
      </c>
      <c r="C18" s="162"/>
      <c r="D18" s="163"/>
      <c r="E18" s="61" t="s">
        <v>84</v>
      </c>
      <c r="F18" s="62"/>
      <c r="G18" s="62"/>
      <c r="H18" s="62">
        <f t="shared" ref="H18" si="9">SUM(H19:H22)</f>
        <v>51818.68</v>
      </c>
      <c r="I18" s="70" t="e">
        <f t="shared" si="2"/>
        <v>#DIV/0!</v>
      </c>
    </row>
    <row r="19" spans="2:9" s="40" customFormat="1" ht="19.5" customHeight="1" x14ac:dyDescent="0.2">
      <c r="B19" s="164">
        <v>3221</v>
      </c>
      <c r="C19" s="165"/>
      <c r="D19" s="166"/>
      <c r="E19" s="63" t="s">
        <v>85</v>
      </c>
      <c r="F19" s="64"/>
      <c r="G19" s="64"/>
      <c r="H19" s="64">
        <v>25512.61</v>
      </c>
      <c r="I19" s="70" t="e">
        <f t="shared" si="2"/>
        <v>#DIV/0!</v>
      </c>
    </row>
    <row r="20" spans="2:9" s="40" customFormat="1" ht="19.5" customHeight="1" x14ac:dyDescent="0.2">
      <c r="B20" s="164">
        <v>3223</v>
      </c>
      <c r="C20" s="165"/>
      <c r="D20" s="166"/>
      <c r="E20" s="63" t="s">
        <v>86</v>
      </c>
      <c r="F20" s="64"/>
      <c r="G20" s="64"/>
      <c r="H20" s="64">
        <v>23878.53</v>
      </c>
      <c r="I20" s="70" t="e">
        <f t="shared" si="2"/>
        <v>#DIV/0!</v>
      </c>
    </row>
    <row r="21" spans="2:9" x14ac:dyDescent="0.25">
      <c r="B21" s="164">
        <v>3225</v>
      </c>
      <c r="C21" s="165"/>
      <c r="D21" s="166"/>
      <c r="E21" s="63" t="s">
        <v>87</v>
      </c>
      <c r="F21" s="64"/>
      <c r="G21" s="64"/>
      <c r="H21" s="64">
        <v>1930.46</v>
      </c>
      <c r="I21" s="70" t="e">
        <f t="shared" si="2"/>
        <v>#DIV/0!</v>
      </c>
    </row>
    <row r="22" spans="2:9" x14ac:dyDescent="0.25">
      <c r="B22" s="164">
        <v>3227</v>
      </c>
      <c r="C22" s="165"/>
      <c r="D22" s="166"/>
      <c r="E22" s="63" t="s">
        <v>88</v>
      </c>
      <c r="F22" s="64"/>
      <c r="G22" s="64"/>
      <c r="H22" s="64">
        <v>497.08</v>
      </c>
      <c r="I22" s="70" t="e">
        <f t="shared" si="2"/>
        <v>#DIV/0!</v>
      </c>
    </row>
    <row r="23" spans="2:9" x14ac:dyDescent="0.25">
      <c r="B23" s="161">
        <v>323</v>
      </c>
      <c r="C23" s="162"/>
      <c r="D23" s="163"/>
      <c r="E23" s="61" t="s">
        <v>89</v>
      </c>
      <c r="F23" s="62"/>
      <c r="G23" s="62"/>
      <c r="H23" s="62">
        <f t="shared" ref="H23" si="10">SUM(H24:H31)</f>
        <v>47323.240000000005</v>
      </c>
      <c r="I23" s="70" t="e">
        <f t="shared" si="2"/>
        <v>#DIV/0!</v>
      </c>
    </row>
    <row r="24" spans="2:9" x14ac:dyDescent="0.25">
      <c r="B24" s="164">
        <v>3231</v>
      </c>
      <c r="C24" s="165"/>
      <c r="D24" s="166"/>
      <c r="E24" s="63" t="s">
        <v>90</v>
      </c>
      <c r="F24" s="64"/>
      <c r="G24" s="64"/>
      <c r="H24" s="64">
        <v>3959.77</v>
      </c>
      <c r="I24" s="70" t="e">
        <f t="shared" si="2"/>
        <v>#DIV/0!</v>
      </c>
    </row>
    <row r="25" spans="2:9" x14ac:dyDescent="0.25">
      <c r="B25" s="65">
        <v>3233</v>
      </c>
      <c r="C25" s="66"/>
      <c r="D25" s="67"/>
      <c r="E25" s="63" t="s">
        <v>91</v>
      </c>
      <c r="F25" s="64"/>
      <c r="G25" s="64"/>
      <c r="H25" s="64">
        <v>63.72</v>
      </c>
      <c r="I25" s="70" t="e">
        <f t="shared" si="2"/>
        <v>#DIV/0!</v>
      </c>
    </row>
    <row r="26" spans="2:9" x14ac:dyDescent="0.25">
      <c r="B26" s="164">
        <v>3234</v>
      </c>
      <c r="C26" s="165"/>
      <c r="D26" s="166"/>
      <c r="E26" s="63" t="s">
        <v>92</v>
      </c>
      <c r="F26" s="64"/>
      <c r="G26" s="64"/>
      <c r="H26" s="64">
        <v>21785.26</v>
      </c>
      <c r="I26" s="70" t="e">
        <f t="shared" si="2"/>
        <v>#DIV/0!</v>
      </c>
    </row>
    <row r="27" spans="2:9" x14ac:dyDescent="0.25">
      <c r="B27" s="65">
        <v>3235</v>
      </c>
      <c r="C27" s="66"/>
      <c r="D27" s="67"/>
      <c r="E27" s="63" t="s">
        <v>93</v>
      </c>
      <c r="F27" s="64"/>
      <c r="G27" s="64"/>
      <c r="H27" s="64">
        <v>5172.1899999999996</v>
      </c>
      <c r="I27" s="70" t="e">
        <f t="shared" si="2"/>
        <v>#DIV/0!</v>
      </c>
    </row>
    <row r="28" spans="2:9" x14ac:dyDescent="0.25">
      <c r="B28" s="164">
        <v>3236</v>
      </c>
      <c r="C28" s="165"/>
      <c r="D28" s="166"/>
      <c r="E28" s="63" t="s">
        <v>94</v>
      </c>
      <c r="F28" s="64"/>
      <c r="G28" s="64"/>
      <c r="H28" s="64">
        <v>7568.21</v>
      </c>
      <c r="I28" s="70" t="e">
        <f t="shared" si="2"/>
        <v>#DIV/0!</v>
      </c>
    </row>
    <row r="29" spans="2:9" x14ac:dyDescent="0.25">
      <c r="B29" s="164">
        <v>3237</v>
      </c>
      <c r="C29" s="165"/>
      <c r="D29" s="166"/>
      <c r="E29" s="63" t="s">
        <v>95</v>
      </c>
      <c r="F29" s="64"/>
      <c r="G29" s="64"/>
      <c r="H29" s="64">
        <v>444.5</v>
      </c>
      <c r="I29" s="70" t="e">
        <f t="shared" si="2"/>
        <v>#DIV/0!</v>
      </c>
    </row>
    <row r="30" spans="2:9" x14ac:dyDescent="0.25">
      <c r="B30" s="164">
        <v>3238</v>
      </c>
      <c r="C30" s="165"/>
      <c r="D30" s="166"/>
      <c r="E30" s="63" t="s">
        <v>96</v>
      </c>
      <c r="F30" s="64"/>
      <c r="G30" s="64"/>
      <c r="H30" s="64">
        <v>4352.54</v>
      </c>
      <c r="I30" s="70" t="e">
        <f t="shared" si="2"/>
        <v>#DIV/0!</v>
      </c>
    </row>
    <row r="31" spans="2:9" x14ac:dyDescent="0.25">
      <c r="B31" s="164">
        <v>3239</v>
      </c>
      <c r="C31" s="165"/>
      <c r="D31" s="166"/>
      <c r="E31" s="63" t="s">
        <v>97</v>
      </c>
      <c r="F31" s="64"/>
      <c r="G31" s="64"/>
      <c r="H31" s="64">
        <v>3977.05</v>
      </c>
      <c r="I31" s="70" t="e">
        <f t="shared" si="2"/>
        <v>#DIV/0!</v>
      </c>
    </row>
    <row r="32" spans="2:9" x14ac:dyDescent="0.25">
      <c r="B32" s="161">
        <v>329</v>
      </c>
      <c r="C32" s="162"/>
      <c r="D32" s="163"/>
      <c r="E32" s="61" t="s">
        <v>98</v>
      </c>
      <c r="F32" s="62"/>
      <c r="G32" s="62"/>
      <c r="H32" s="62">
        <f t="shared" ref="H32" si="11">SUM(H33:H37)</f>
        <v>7435.91</v>
      </c>
      <c r="I32" s="70" t="e">
        <f t="shared" si="2"/>
        <v>#DIV/0!</v>
      </c>
    </row>
    <row r="33" spans="2:9" x14ac:dyDescent="0.25">
      <c r="B33" s="164">
        <v>3292</v>
      </c>
      <c r="C33" s="165"/>
      <c r="D33" s="166"/>
      <c r="E33" s="63" t="s">
        <v>99</v>
      </c>
      <c r="F33" s="64"/>
      <c r="G33" s="64"/>
      <c r="H33" s="64">
        <v>6488.12</v>
      </c>
      <c r="I33" s="70" t="e">
        <f t="shared" si="2"/>
        <v>#DIV/0!</v>
      </c>
    </row>
    <row r="34" spans="2:9" x14ac:dyDescent="0.25">
      <c r="B34" s="164">
        <v>3293</v>
      </c>
      <c r="C34" s="165"/>
      <c r="D34" s="166"/>
      <c r="E34" s="63" t="s">
        <v>100</v>
      </c>
      <c r="F34" s="64"/>
      <c r="G34" s="64"/>
      <c r="H34" s="64">
        <v>501.7</v>
      </c>
      <c r="I34" s="70" t="e">
        <f t="shared" si="2"/>
        <v>#DIV/0!</v>
      </c>
    </row>
    <row r="35" spans="2:9" x14ac:dyDescent="0.25">
      <c r="B35" s="164">
        <v>3294</v>
      </c>
      <c r="C35" s="165"/>
      <c r="D35" s="166"/>
      <c r="E35" s="63" t="s">
        <v>101</v>
      </c>
      <c r="F35" s="64"/>
      <c r="G35" s="64"/>
      <c r="H35" s="64">
        <v>208.09</v>
      </c>
      <c r="I35" s="70" t="e">
        <f t="shared" si="2"/>
        <v>#DIV/0!</v>
      </c>
    </row>
    <row r="36" spans="2:9" x14ac:dyDescent="0.25">
      <c r="B36" s="164">
        <v>3295</v>
      </c>
      <c r="C36" s="165"/>
      <c r="D36" s="166"/>
      <c r="E36" s="63" t="s">
        <v>102</v>
      </c>
      <c r="F36" s="64"/>
      <c r="G36" s="64"/>
      <c r="H36" s="64">
        <v>0</v>
      </c>
      <c r="I36" s="70" t="e">
        <f t="shared" si="2"/>
        <v>#DIV/0!</v>
      </c>
    </row>
    <row r="37" spans="2:9" x14ac:dyDescent="0.25">
      <c r="B37" s="164">
        <v>3299</v>
      </c>
      <c r="C37" s="165"/>
      <c r="D37" s="166"/>
      <c r="E37" s="63" t="s">
        <v>98</v>
      </c>
      <c r="F37" s="64"/>
      <c r="G37" s="64"/>
      <c r="H37" s="64">
        <v>238</v>
      </c>
      <c r="I37" s="70" t="e">
        <f t="shared" si="2"/>
        <v>#DIV/0!</v>
      </c>
    </row>
    <row r="38" spans="2:9" x14ac:dyDescent="0.25">
      <c r="B38" s="161">
        <v>34</v>
      </c>
      <c r="C38" s="162"/>
      <c r="D38" s="163"/>
      <c r="E38" s="61" t="s">
        <v>103</v>
      </c>
      <c r="F38" s="62">
        <v>972</v>
      </c>
      <c r="G38" s="62"/>
      <c r="H38" s="62">
        <f t="shared" ref="H38" si="12">SUM(H39)</f>
        <v>972</v>
      </c>
      <c r="I38" s="70">
        <f t="shared" si="2"/>
        <v>100</v>
      </c>
    </row>
    <row r="39" spans="2:9" x14ac:dyDescent="0.25">
      <c r="B39" s="161">
        <v>343</v>
      </c>
      <c r="C39" s="162"/>
      <c r="D39" s="163"/>
      <c r="E39" s="61" t="s">
        <v>104</v>
      </c>
      <c r="F39" s="62"/>
      <c r="G39" s="62"/>
      <c r="H39" s="62">
        <f t="shared" ref="H39" si="13">H40</f>
        <v>972</v>
      </c>
      <c r="I39" s="70" t="e">
        <f t="shared" si="2"/>
        <v>#DIV/0!</v>
      </c>
    </row>
    <row r="40" spans="2:9" ht="25.5" x14ac:dyDescent="0.25">
      <c r="B40" s="164">
        <v>3431</v>
      </c>
      <c r="C40" s="165"/>
      <c r="D40" s="166"/>
      <c r="E40" s="63" t="s">
        <v>105</v>
      </c>
      <c r="F40" s="64"/>
      <c r="G40" s="64"/>
      <c r="H40" s="64">
        <v>972</v>
      </c>
      <c r="I40" s="70" t="e">
        <f t="shared" si="2"/>
        <v>#DIV/0!</v>
      </c>
    </row>
    <row r="41" spans="2:9" ht="25.5" x14ac:dyDescent="0.25">
      <c r="B41" s="161">
        <v>37</v>
      </c>
      <c r="C41" s="162"/>
      <c r="D41" s="163"/>
      <c r="E41" s="61" t="s">
        <v>106</v>
      </c>
      <c r="F41" s="62">
        <v>0</v>
      </c>
      <c r="G41" s="62"/>
      <c r="H41" s="62">
        <f t="shared" ref="H41:H42" si="14">H42</f>
        <v>0</v>
      </c>
      <c r="I41" s="70" t="e">
        <f t="shared" si="2"/>
        <v>#DIV/0!</v>
      </c>
    </row>
    <row r="42" spans="2:9" ht="25.5" x14ac:dyDescent="0.25">
      <c r="B42" s="161">
        <v>372</v>
      </c>
      <c r="C42" s="162"/>
      <c r="D42" s="163"/>
      <c r="E42" s="61" t="s">
        <v>107</v>
      </c>
      <c r="F42" s="62"/>
      <c r="G42" s="62"/>
      <c r="H42" s="62">
        <f t="shared" si="14"/>
        <v>0</v>
      </c>
      <c r="I42" s="70" t="e">
        <f t="shared" si="2"/>
        <v>#DIV/0!</v>
      </c>
    </row>
    <row r="43" spans="2:9" x14ac:dyDescent="0.25">
      <c r="B43" s="164">
        <v>3722</v>
      </c>
      <c r="C43" s="165"/>
      <c r="D43" s="166"/>
      <c r="E43" s="63" t="s">
        <v>108</v>
      </c>
      <c r="F43" s="64"/>
      <c r="G43" s="64"/>
      <c r="H43" s="64">
        <v>0</v>
      </c>
      <c r="I43" s="70" t="e">
        <f t="shared" si="2"/>
        <v>#DIV/0!</v>
      </c>
    </row>
    <row r="44" spans="2:9" ht="25.5" x14ac:dyDescent="0.25">
      <c r="B44" s="170" t="s">
        <v>109</v>
      </c>
      <c r="C44" s="171"/>
      <c r="D44" s="172"/>
      <c r="E44" s="57" t="s">
        <v>110</v>
      </c>
      <c r="F44" s="58">
        <f t="shared" ref="F44:F46" si="15">F45</f>
        <v>18448</v>
      </c>
      <c r="G44" s="58"/>
      <c r="H44" s="58">
        <f t="shared" ref="H44:H46" si="16">H45</f>
        <v>18593.72</v>
      </c>
      <c r="I44" s="70">
        <f t="shared" si="2"/>
        <v>100.78989592367738</v>
      </c>
    </row>
    <row r="45" spans="2:9" x14ac:dyDescent="0.25">
      <c r="B45" s="177" t="s">
        <v>80</v>
      </c>
      <c r="C45" s="178"/>
      <c r="D45" s="179"/>
      <c r="E45" s="59" t="s">
        <v>81</v>
      </c>
      <c r="F45" s="60">
        <f t="shared" si="15"/>
        <v>18448</v>
      </c>
      <c r="G45" s="60"/>
      <c r="H45" s="60">
        <f t="shared" si="16"/>
        <v>18593.72</v>
      </c>
      <c r="I45" s="70">
        <f t="shared" si="2"/>
        <v>100.78989592367738</v>
      </c>
    </row>
    <row r="46" spans="2:9" x14ac:dyDescent="0.25">
      <c r="B46" s="173">
        <v>3</v>
      </c>
      <c r="C46" s="174"/>
      <c r="D46" s="175"/>
      <c r="E46" s="61" t="s">
        <v>3</v>
      </c>
      <c r="F46" s="62">
        <f t="shared" si="15"/>
        <v>18448</v>
      </c>
      <c r="G46" s="62"/>
      <c r="H46" s="62">
        <f t="shared" si="16"/>
        <v>18593.72</v>
      </c>
      <c r="I46" s="70">
        <f t="shared" si="2"/>
        <v>100.78989592367738</v>
      </c>
    </row>
    <row r="47" spans="2:9" x14ac:dyDescent="0.25">
      <c r="B47" s="161">
        <v>32</v>
      </c>
      <c r="C47" s="162"/>
      <c r="D47" s="163"/>
      <c r="E47" s="61" t="s">
        <v>13</v>
      </c>
      <c r="F47" s="62">
        <v>18448</v>
      </c>
      <c r="G47" s="62"/>
      <c r="H47" s="62">
        <f t="shared" ref="H47" si="17">H48+H50</f>
        <v>18593.72</v>
      </c>
      <c r="I47" s="70">
        <f t="shared" si="2"/>
        <v>100.78989592367738</v>
      </c>
    </row>
    <row r="48" spans="2:9" x14ac:dyDescent="0.25">
      <c r="B48" s="161">
        <v>322</v>
      </c>
      <c r="C48" s="162"/>
      <c r="D48" s="163"/>
      <c r="E48" s="61" t="s">
        <v>84</v>
      </c>
      <c r="F48" s="62"/>
      <c r="G48" s="62"/>
      <c r="H48" s="62">
        <f t="shared" ref="H48" si="18">H49</f>
        <v>2370.4499999999998</v>
      </c>
      <c r="I48" s="70" t="e">
        <f t="shared" si="2"/>
        <v>#DIV/0!</v>
      </c>
    </row>
    <row r="49" spans="2:9" ht="25.5" x14ac:dyDescent="0.25">
      <c r="B49" s="164">
        <v>3224</v>
      </c>
      <c r="C49" s="165"/>
      <c r="D49" s="166"/>
      <c r="E49" s="63" t="s">
        <v>111</v>
      </c>
      <c r="F49" s="64"/>
      <c r="G49" s="64"/>
      <c r="H49" s="64">
        <v>2370.4499999999998</v>
      </c>
      <c r="I49" s="70" t="e">
        <f t="shared" si="2"/>
        <v>#DIV/0!</v>
      </c>
    </row>
    <row r="50" spans="2:9" x14ac:dyDescent="0.25">
      <c r="B50" s="161">
        <v>323</v>
      </c>
      <c r="C50" s="162"/>
      <c r="D50" s="163"/>
      <c r="E50" s="61" t="s">
        <v>89</v>
      </c>
      <c r="F50" s="62"/>
      <c r="G50" s="62"/>
      <c r="H50" s="62">
        <v>16223.27</v>
      </c>
      <c r="I50" s="70" t="e">
        <f t="shared" si="2"/>
        <v>#DIV/0!</v>
      </c>
    </row>
    <row r="51" spans="2:9" x14ac:dyDescent="0.25">
      <c r="B51" s="164">
        <v>3232</v>
      </c>
      <c r="C51" s="165"/>
      <c r="D51" s="166"/>
      <c r="E51" s="63" t="s">
        <v>112</v>
      </c>
      <c r="F51" s="64"/>
      <c r="G51" s="64"/>
      <c r="H51" s="64">
        <v>16223.27</v>
      </c>
      <c r="I51" s="70" t="e">
        <f t="shared" si="2"/>
        <v>#DIV/0!</v>
      </c>
    </row>
    <row r="52" spans="2:9" x14ac:dyDescent="0.25">
      <c r="B52" s="164">
        <v>3237</v>
      </c>
      <c r="C52" s="165"/>
      <c r="D52" s="166"/>
      <c r="E52" s="63" t="s">
        <v>95</v>
      </c>
      <c r="F52" s="64"/>
      <c r="G52" s="64"/>
      <c r="H52" s="64">
        <v>0</v>
      </c>
      <c r="I52" s="70" t="e">
        <f t="shared" si="2"/>
        <v>#DIV/0!</v>
      </c>
    </row>
    <row r="53" spans="2:9" x14ac:dyDescent="0.25">
      <c r="B53" s="170" t="s">
        <v>113</v>
      </c>
      <c r="C53" s="171"/>
      <c r="D53" s="172"/>
      <c r="E53" s="57" t="s">
        <v>114</v>
      </c>
      <c r="F53" s="58">
        <f t="shared" ref="F53:F55" si="19">F54</f>
        <v>50000</v>
      </c>
      <c r="G53" s="58"/>
      <c r="H53" s="58">
        <f t="shared" ref="H53:H57" si="20">H54</f>
        <v>40455.53</v>
      </c>
      <c r="I53" s="70">
        <f t="shared" si="2"/>
        <v>80.911060000000006</v>
      </c>
    </row>
    <row r="54" spans="2:9" x14ac:dyDescent="0.25">
      <c r="B54" s="177" t="s">
        <v>80</v>
      </c>
      <c r="C54" s="178"/>
      <c r="D54" s="179"/>
      <c r="E54" s="59" t="s">
        <v>81</v>
      </c>
      <c r="F54" s="60">
        <f t="shared" si="19"/>
        <v>50000</v>
      </c>
      <c r="G54" s="60"/>
      <c r="H54" s="60">
        <f t="shared" si="20"/>
        <v>40455.53</v>
      </c>
      <c r="I54" s="70">
        <f t="shared" si="2"/>
        <v>80.911060000000006</v>
      </c>
    </row>
    <row r="55" spans="2:9" x14ac:dyDescent="0.25">
      <c r="B55" s="173">
        <v>3</v>
      </c>
      <c r="C55" s="174"/>
      <c r="D55" s="175"/>
      <c r="E55" s="61" t="s">
        <v>3</v>
      </c>
      <c r="F55" s="62">
        <f t="shared" si="19"/>
        <v>50000</v>
      </c>
      <c r="G55" s="62"/>
      <c r="H55" s="62">
        <f t="shared" si="20"/>
        <v>40455.53</v>
      </c>
      <c r="I55" s="70">
        <f t="shared" si="2"/>
        <v>80.911060000000006</v>
      </c>
    </row>
    <row r="56" spans="2:9" x14ac:dyDescent="0.25">
      <c r="B56" s="161">
        <v>32</v>
      </c>
      <c r="C56" s="162"/>
      <c r="D56" s="163"/>
      <c r="E56" s="61" t="s">
        <v>13</v>
      </c>
      <c r="F56" s="62">
        <v>50000</v>
      </c>
      <c r="G56" s="62"/>
      <c r="H56" s="62">
        <v>40455.53</v>
      </c>
      <c r="I56" s="70">
        <f t="shared" si="2"/>
        <v>80.911060000000006</v>
      </c>
    </row>
    <row r="57" spans="2:9" x14ac:dyDescent="0.25">
      <c r="B57" s="161">
        <v>322</v>
      </c>
      <c r="C57" s="162"/>
      <c r="D57" s="163"/>
      <c r="E57" s="61" t="s">
        <v>84</v>
      </c>
      <c r="F57" s="62"/>
      <c r="G57" s="62"/>
      <c r="H57" s="62">
        <f t="shared" si="20"/>
        <v>0</v>
      </c>
      <c r="I57" s="70" t="e">
        <f t="shared" si="2"/>
        <v>#DIV/0!</v>
      </c>
    </row>
    <row r="58" spans="2:9" x14ac:dyDescent="0.25">
      <c r="B58" s="164">
        <v>3223</v>
      </c>
      <c r="C58" s="165"/>
      <c r="D58" s="166"/>
      <c r="E58" s="63" t="s">
        <v>86</v>
      </c>
      <c r="F58" s="64"/>
      <c r="G58" s="64"/>
      <c r="H58" s="64">
        <v>0</v>
      </c>
      <c r="I58" s="70" t="e">
        <f t="shared" si="2"/>
        <v>#DIV/0!</v>
      </c>
    </row>
    <row r="59" spans="2:9" x14ac:dyDescent="0.25">
      <c r="B59" s="167" t="s">
        <v>76</v>
      </c>
      <c r="C59" s="168"/>
      <c r="D59" s="169"/>
      <c r="E59" s="55" t="s">
        <v>115</v>
      </c>
      <c r="F59" s="56">
        <f>F60+F71+F81+F87+F93+F99+F105+F136</f>
        <v>81677</v>
      </c>
      <c r="G59" s="56"/>
      <c r="H59" s="56">
        <f>H60+H71+H81+H87+H93+H99+H105+H136</f>
        <v>56883.3</v>
      </c>
      <c r="I59" s="70">
        <f t="shared" si="2"/>
        <v>69.644208283849807</v>
      </c>
    </row>
    <row r="60" spans="2:9" x14ac:dyDescent="0.25">
      <c r="B60" s="170" t="s">
        <v>116</v>
      </c>
      <c r="C60" s="171"/>
      <c r="D60" s="172"/>
      <c r="E60" s="57" t="s">
        <v>117</v>
      </c>
      <c r="F60" s="58">
        <f t="shared" ref="F60:F62" si="21">F61</f>
        <v>666</v>
      </c>
      <c r="G60" s="58"/>
      <c r="H60" s="58">
        <f t="shared" ref="H60:H62" si="22">H61</f>
        <v>666</v>
      </c>
      <c r="I60" s="70">
        <f t="shared" si="2"/>
        <v>100</v>
      </c>
    </row>
    <row r="61" spans="2:9" x14ac:dyDescent="0.25">
      <c r="B61" s="177" t="s">
        <v>80</v>
      </c>
      <c r="C61" s="178"/>
      <c r="D61" s="179"/>
      <c r="E61" s="59" t="s">
        <v>81</v>
      </c>
      <c r="F61" s="60">
        <f t="shared" si="21"/>
        <v>666</v>
      </c>
      <c r="G61" s="60"/>
      <c r="H61" s="60">
        <f t="shared" si="22"/>
        <v>666</v>
      </c>
      <c r="I61" s="70">
        <f t="shared" si="2"/>
        <v>100</v>
      </c>
    </row>
    <row r="62" spans="2:9" x14ac:dyDescent="0.25">
      <c r="B62" s="173">
        <v>3</v>
      </c>
      <c r="C62" s="174"/>
      <c r="D62" s="175"/>
      <c r="E62" s="61" t="s">
        <v>3</v>
      </c>
      <c r="F62" s="62">
        <f t="shared" si="21"/>
        <v>666</v>
      </c>
      <c r="G62" s="62"/>
      <c r="H62" s="62">
        <f t="shared" si="22"/>
        <v>666</v>
      </c>
      <c r="I62" s="70">
        <f t="shared" si="2"/>
        <v>100</v>
      </c>
    </row>
    <row r="63" spans="2:9" x14ac:dyDescent="0.25">
      <c r="B63" s="161">
        <v>32</v>
      </c>
      <c r="C63" s="162"/>
      <c r="D63" s="163"/>
      <c r="E63" s="61" t="s">
        <v>13</v>
      </c>
      <c r="F63" s="62">
        <v>666</v>
      </c>
      <c r="G63" s="62"/>
      <c r="H63" s="62">
        <f t="shared" ref="H63" si="23">H64+H67+H69</f>
        <v>666</v>
      </c>
      <c r="I63" s="70">
        <f t="shared" si="2"/>
        <v>100</v>
      </c>
    </row>
    <row r="64" spans="2:9" x14ac:dyDescent="0.25">
      <c r="B64" s="161">
        <v>321</v>
      </c>
      <c r="C64" s="162"/>
      <c r="D64" s="163"/>
      <c r="E64" s="61" t="s">
        <v>27</v>
      </c>
      <c r="F64" s="62"/>
      <c r="G64" s="62"/>
      <c r="H64" s="62">
        <f t="shared" ref="H64" si="24">H65+H66</f>
        <v>0</v>
      </c>
      <c r="I64" s="70" t="e">
        <f t="shared" si="2"/>
        <v>#DIV/0!</v>
      </c>
    </row>
    <row r="65" spans="2:9" x14ac:dyDescent="0.25">
      <c r="B65" s="164">
        <v>3211</v>
      </c>
      <c r="C65" s="165"/>
      <c r="D65" s="166"/>
      <c r="E65" s="63" t="s">
        <v>28</v>
      </c>
      <c r="F65" s="64"/>
      <c r="G65" s="64"/>
      <c r="H65" s="64">
        <v>0</v>
      </c>
      <c r="I65" s="70" t="e">
        <f t="shared" si="2"/>
        <v>#DIV/0!</v>
      </c>
    </row>
    <row r="66" spans="2:9" x14ac:dyDescent="0.25">
      <c r="B66" s="164">
        <v>3213</v>
      </c>
      <c r="C66" s="165"/>
      <c r="D66" s="166"/>
      <c r="E66" s="63" t="s">
        <v>82</v>
      </c>
      <c r="F66" s="64"/>
      <c r="G66" s="64"/>
      <c r="H66" s="64">
        <v>0</v>
      </c>
      <c r="I66" s="70" t="e">
        <f t="shared" si="2"/>
        <v>#DIV/0!</v>
      </c>
    </row>
    <row r="67" spans="2:9" x14ac:dyDescent="0.25">
      <c r="B67" s="161">
        <v>323</v>
      </c>
      <c r="C67" s="162"/>
      <c r="D67" s="163"/>
      <c r="E67" s="61" t="s">
        <v>89</v>
      </c>
      <c r="F67" s="62"/>
      <c r="G67" s="62"/>
      <c r="H67" s="62">
        <f t="shared" ref="H67" si="25">H68</f>
        <v>0</v>
      </c>
      <c r="I67" s="70" t="e">
        <f t="shared" si="2"/>
        <v>#DIV/0!</v>
      </c>
    </row>
    <row r="68" spans="2:9" x14ac:dyDescent="0.25">
      <c r="B68" s="164">
        <v>3237</v>
      </c>
      <c r="C68" s="165"/>
      <c r="D68" s="166"/>
      <c r="E68" s="63" t="s">
        <v>95</v>
      </c>
      <c r="F68" s="64"/>
      <c r="G68" s="64"/>
      <c r="H68" s="64">
        <v>0</v>
      </c>
      <c r="I68" s="70" t="e">
        <f t="shared" si="2"/>
        <v>#DIV/0!</v>
      </c>
    </row>
    <row r="69" spans="2:9" x14ac:dyDescent="0.25">
      <c r="B69" s="161">
        <v>329</v>
      </c>
      <c r="C69" s="162"/>
      <c r="D69" s="163"/>
      <c r="E69" s="61" t="s">
        <v>98</v>
      </c>
      <c r="F69" s="62"/>
      <c r="G69" s="62"/>
      <c r="H69" s="62">
        <f>H70</f>
        <v>666</v>
      </c>
      <c r="I69" s="70" t="e">
        <f t="shared" si="2"/>
        <v>#DIV/0!</v>
      </c>
    </row>
    <row r="70" spans="2:9" x14ac:dyDescent="0.25">
      <c r="B70" s="164">
        <v>3299</v>
      </c>
      <c r="C70" s="165"/>
      <c r="D70" s="166"/>
      <c r="E70" s="63" t="s">
        <v>98</v>
      </c>
      <c r="F70" s="64"/>
      <c r="G70" s="64"/>
      <c r="H70" s="64">
        <v>666</v>
      </c>
      <c r="I70" s="70" t="e">
        <f t="shared" si="2"/>
        <v>#DIV/0!</v>
      </c>
    </row>
    <row r="71" spans="2:9" x14ac:dyDescent="0.25">
      <c r="B71" s="170" t="s">
        <v>118</v>
      </c>
      <c r="C71" s="171"/>
      <c r="D71" s="172"/>
      <c r="E71" s="57" t="s">
        <v>119</v>
      </c>
      <c r="F71" s="58">
        <f t="shared" ref="F71:F72" si="26">F72</f>
        <v>3800</v>
      </c>
      <c r="G71" s="58"/>
      <c r="H71" s="58">
        <f t="shared" ref="H71:H74" si="27">H72</f>
        <v>4733.71</v>
      </c>
      <c r="I71" s="70">
        <f t="shared" si="2"/>
        <v>124.57131578947369</v>
      </c>
    </row>
    <row r="72" spans="2:9" x14ac:dyDescent="0.25">
      <c r="B72" s="177" t="s">
        <v>80</v>
      </c>
      <c r="C72" s="178"/>
      <c r="D72" s="179"/>
      <c r="E72" s="59" t="s">
        <v>81</v>
      </c>
      <c r="F72" s="60">
        <f t="shared" si="26"/>
        <v>3800</v>
      </c>
      <c r="G72" s="60"/>
      <c r="H72" s="60">
        <f t="shared" si="27"/>
        <v>4733.71</v>
      </c>
      <c r="I72" s="70">
        <f t="shared" si="2"/>
        <v>124.57131578947369</v>
      </c>
    </row>
    <row r="73" spans="2:9" x14ac:dyDescent="0.25">
      <c r="B73" s="173">
        <v>3</v>
      </c>
      <c r="C73" s="174"/>
      <c r="D73" s="175"/>
      <c r="E73" s="61" t="s">
        <v>3</v>
      </c>
      <c r="F73" s="62">
        <f>F74+F78</f>
        <v>3800</v>
      </c>
      <c r="G73" s="62"/>
      <c r="H73" s="62">
        <f>H74+H78</f>
        <v>4733.71</v>
      </c>
      <c r="I73" s="70">
        <f t="shared" ref="I73:I136" si="28">H73/F73*100</f>
        <v>124.57131578947369</v>
      </c>
    </row>
    <row r="74" spans="2:9" x14ac:dyDescent="0.25">
      <c r="B74" s="161">
        <v>32</v>
      </c>
      <c r="C74" s="162"/>
      <c r="D74" s="163"/>
      <c r="E74" s="61" t="s">
        <v>13</v>
      </c>
      <c r="F74" s="62">
        <v>3800</v>
      </c>
      <c r="G74" s="62"/>
      <c r="H74" s="62">
        <f t="shared" si="27"/>
        <v>3634.55</v>
      </c>
      <c r="I74" s="70">
        <f t="shared" si="28"/>
        <v>95.646052631578954</v>
      </c>
    </row>
    <row r="75" spans="2:9" x14ac:dyDescent="0.25">
      <c r="B75" s="161">
        <v>329</v>
      </c>
      <c r="C75" s="162"/>
      <c r="D75" s="163"/>
      <c r="E75" s="61" t="s">
        <v>98</v>
      </c>
      <c r="F75" s="62"/>
      <c r="G75" s="62"/>
      <c r="H75" s="62">
        <f t="shared" ref="H75" si="29">SUM(H76:H77)</f>
        <v>3634.55</v>
      </c>
      <c r="I75" s="70" t="e">
        <f t="shared" si="28"/>
        <v>#DIV/0!</v>
      </c>
    </row>
    <row r="76" spans="2:9" ht="25.5" x14ac:dyDescent="0.25">
      <c r="B76" s="164">
        <v>3291</v>
      </c>
      <c r="C76" s="165"/>
      <c r="D76" s="166"/>
      <c r="E76" s="63" t="s">
        <v>120</v>
      </c>
      <c r="F76" s="64"/>
      <c r="G76" s="64"/>
      <c r="H76" s="64">
        <v>773.28</v>
      </c>
      <c r="I76" s="70" t="e">
        <f t="shared" si="28"/>
        <v>#DIV/0!</v>
      </c>
    </row>
    <row r="77" spans="2:9" x14ac:dyDescent="0.25">
      <c r="B77" s="164">
        <v>3299</v>
      </c>
      <c r="C77" s="165"/>
      <c r="D77" s="166"/>
      <c r="E77" s="63" t="s">
        <v>98</v>
      </c>
      <c r="F77" s="64"/>
      <c r="G77" s="64"/>
      <c r="H77" s="64">
        <v>2861.27</v>
      </c>
      <c r="I77" s="70" t="e">
        <f t="shared" si="28"/>
        <v>#DIV/0!</v>
      </c>
    </row>
    <row r="78" spans="2:9" ht="25.5" x14ac:dyDescent="0.25">
      <c r="B78" s="161">
        <v>36</v>
      </c>
      <c r="C78" s="162"/>
      <c r="D78" s="163"/>
      <c r="E78" s="61" t="s">
        <v>121</v>
      </c>
      <c r="F78" s="62"/>
      <c r="G78" s="62"/>
      <c r="H78" s="62">
        <f t="shared" ref="H78" si="30">H79</f>
        <v>1099.1600000000001</v>
      </c>
      <c r="I78" s="70" t="e">
        <f t="shared" si="28"/>
        <v>#DIV/0!</v>
      </c>
    </row>
    <row r="79" spans="2:9" ht="25.5" x14ac:dyDescent="0.25">
      <c r="B79" s="161">
        <v>369</v>
      </c>
      <c r="C79" s="162"/>
      <c r="D79" s="163"/>
      <c r="E79" s="61" t="s">
        <v>122</v>
      </c>
      <c r="F79" s="62"/>
      <c r="G79" s="62"/>
      <c r="H79" s="62">
        <f t="shared" ref="H79" si="31">SUM(H80:H81)</f>
        <v>1099.1600000000001</v>
      </c>
      <c r="I79" s="70" t="e">
        <f t="shared" si="28"/>
        <v>#DIV/0!</v>
      </c>
    </row>
    <row r="80" spans="2:9" ht="25.5" x14ac:dyDescent="0.25">
      <c r="B80" s="164">
        <v>3691</v>
      </c>
      <c r="C80" s="165"/>
      <c r="D80" s="166"/>
      <c r="E80" s="63" t="s">
        <v>123</v>
      </c>
      <c r="F80" s="64"/>
      <c r="G80" s="64"/>
      <c r="H80" s="64">
        <v>1099.1600000000001</v>
      </c>
      <c r="I80" s="70" t="e">
        <f t="shared" si="28"/>
        <v>#DIV/0!</v>
      </c>
    </row>
    <row r="81" spans="2:9" x14ac:dyDescent="0.25">
      <c r="B81" s="170" t="s">
        <v>124</v>
      </c>
      <c r="C81" s="171"/>
      <c r="D81" s="172"/>
      <c r="E81" s="57" t="s">
        <v>125</v>
      </c>
      <c r="F81" s="58">
        <f t="shared" ref="F81:F84" si="32">F82</f>
        <v>0</v>
      </c>
      <c r="G81" s="58"/>
      <c r="H81" s="58">
        <f t="shared" ref="H81:H85" si="33">H82</f>
        <v>0</v>
      </c>
      <c r="I81" s="70" t="e">
        <f t="shared" si="28"/>
        <v>#DIV/0!</v>
      </c>
    </row>
    <row r="82" spans="2:9" x14ac:dyDescent="0.25">
      <c r="B82" s="177" t="s">
        <v>80</v>
      </c>
      <c r="C82" s="178"/>
      <c r="D82" s="179"/>
      <c r="E82" s="59" t="s">
        <v>81</v>
      </c>
      <c r="F82" s="60">
        <f t="shared" si="32"/>
        <v>0</v>
      </c>
      <c r="G82" s="60"/>
      <c r="H82" s="60">
        <f t="shared" si="33"/>
        <v>0</v>
      </c>
      <c r="I82" s="70" t="e">
        <f t="shared" si="28"/>
        <v>#DIV/0!</v>
      </c>
    </row>
    <row r="83" spans="2:9" x14ac:dyDescent="0.25">
      <c r="B83" s="173">
        <v>3</v>
      </c>
      <c r="C83" s="174"/>
      <c r="D83" s="175"/>
      <c r="E83" s="61" t="s">
        <v>3</v>
      </c>
      <c r="F83" s="62">
        <f t="shared" si="32"/>
        <v>0</v>
      </c>
      <c r="G83" s="62"/>
      <c r="H83" s="62">
        <f t="shared" si="33"/>
        <v>0</v>
      </c>
      <c r="I83" s="70" t="e">
        <f t="shared" si="28"/>
        <v>#DIV/0!</v>
      </c>
    </row>
    <row r="84" spans="2:9" x14ac:dyDescent="0.25">
      <c r="B84" s="161">
        <v>32</v>
      </c>
      <c r="C84" s="162"/>
      <c r="D84" s="163"/>
      <c r="E84" s="61" t="s">
        <v>13</v>
      </c>
      <c r="F84" s="62">
        <f t="shared" si="32"/>
        <v>0</v>
      </c>
      <c r="G84" s="62"/>
      <c r="H84" s="62">
        <f t="shared" si="33"/>
        <v>0</v>
      </c>
      <c r="I84" s="70" t="e">
        <f t="shared" si="28"/>
        <v>#DIV/0!</v>
      </c>
    </row>
    <row r="85" spans="2:9" x14ac:dyDescent="0.25">
      <c r="B85" s="161">
        <v>329</v>
      </c>
      <c r="C85" s="162"/>
      <c r="D85" s="163"/>
      <c r="E85" s="61" t="s">
        <v>98</v>
      </c>
      <c r="F85" s="62"/>
      <c r="G85" s="62"/>
      <c r="H85" s="62">
        <f t="shared" si="33"/>
        <v>0</v>
      </c>
      <c r="I85" s="70" t="e">
        <f t="shared" si="28"/>
        <v>#DIV/0!</v>
      </c>
    </row>
    <row r="86" spans="2:9" x14ac:dyDescent="0.25">
      <c r="B86" s="164">
        <v>3299</v>
      </c>
      <c r="C86" s="165"/>
      <c r="D86" s="166"/>
      <c r="E86" s="63" t="s">
        <v>98</v>
      </c>
      <c r="F86" s="64"/>
      <c r="G86" s="64"/>
      <c r="H86" s="64">
        <v>0</v>
      </c>
      <c r="I86" s="70" t="e">
        <f t="shared" si="28"/>
        <v>#DIV/0!</v>
      </c>
    </row>
    <row r="87" spans="2:9" x14ac:dyDescent="0.25">
      <c r="B87" s="170" t="s">
        <v>126</v>
      </c>
      <c r="C87" s="171"/>
      <c r="D87" s="172"/>
      <c r="E87" s="57" t="s">
        <v>127</v>
      </c>
      <c r="F87" s="58">
        <f t="shared" ref="F87:F89" si="34">F88</f>
        <v>1500</v>
      </c>
      <c r="G87" s="58"/>
      <c r="H87" s="58">
        <f t="shared" ref="H87:H91" si="35">H88</f>
        <v>1056</v>
      </c>
      <c r="I87" s="70">
        <f t="shared" si="28"/>
        <v>70.399999999999991</v>
      </c>
    </row>
    <row r="88" spans="2:9" x14ac:dyDescent="0.25">
      <c r="B88" s="177" t="s">
        <v>80</v>
      </c>
      <c r="C88" s="178"/>
      <c r="D88" s="179"/>
      <c r="E88" s="59" t="s">
        <v>81</v>
      </c>
      <c r="F88" s="60">
        <f t="shared" si="34"/>
        <v>1500</v>
      </c>
      <c r="G88" s="60"/>
      <c r="H88" s="60">
        <f t="shared" si="35"/>
        <v>1056</v>
      </c>
      <c r="I88" s="70">
        <f t="shared" si="28"/>
        <v>70.399999999999991</v>
      </c>
    </row>
    <row r="89" spans="2:9" x14ac:dyDescent="0.25">
      <c r="B89" s="173">
        <v>3</v>
      </c>
      <c r="C89" s="174"/>
      <c r="D89" s="175"/>
      <c r="E89" s="61" t="s">
        <v>3</v>
      </c>
      <c r="F89" s="62">
        <f t="shared" si="34"/>
        <v>1500</v>
      </c>
      <c r="G89" s="62"/>
      <c r="H89" s="62">
        <f t="shared" si="35"/>
        <v>1056</v>
      </c>
      <c r="I89" s="70">
        <f t="shared" si="28"/>
        <v>70.399999999999991</v>
      </c>
    </row>
    <row r="90" spans="2:9" x14ac:dyDescent="0.25">
      <c r="B90" s="161">
        <v>32</v>
      </c>
      <c r="C90" s="162"/>
      <c r="D90" s="163"/>
      <c r="E90" s="61" t="s">
        <v>13</v>
      </c>
      <c r="F90" s="62">
        <v>1500</v>
      </c>
      <c r="G90" s="62"/>
      <c r="H90" s="62">
        <f t="shared" si="35"/>
        <v>1056</v>
      </c>
      <c r="I90" s="70">
        <f t="shared" si="28"/>
        <v>70.399999999999991</v>
      </c>
    </row>
    <row r="91" spans="2:9" x14ac:dyDescent="0.25">
      <c r="B91" s="161">
        <v>329</v>
      </c>
      <c r="C91" s="162"/>
      <c r="D91" s="163"/>
      <c r="E91" s="61" t="s">
        <v>98</v>
      </c>
      <c r="F91" s="62"/>
      <c r="G91" s="62"/>
      <c r="H91" s="62">
        <f t="shared" si="35"/>
        <v>1056</v>
      </c>
      <c r="I91" s="70" t="e">
        <f t="shared" si="28"/>
        <v>#DIV/0!</v>
      </c>
    </row>
    <row r="92" spans="2:9" x14ac:dyDescent="0.25">
      <c r="B92" s="164">
        <v>3299</v>
      </c>
      <c r="C92" s="165"/>
      <c r="D92" s="166"/>
      <c r="E92" s="63" t="s">
        <v>98</v>
      </c>
      <c r="F92" s="64"/>
      <c r="G92" s="64"/>
      <c r="H92" s="64">
        <v>1056</v>
      </c>
      <c r="I92" s="70" t="e">
        <f t="shared" si="28"/>
        <v>#DIV/0!</v>
      </c>
    </row>
    <row r="93" spans="2:9" ht="25.5" x14ac:dyDescent="0.25">
      <c r="B93" s="170" t="s">
        <v>128</v>
      </c>
      <c r="C93" s="171"/>
      <c r="D93" s="172"/>
      <c r="E93" s="57" t="s">
        <v>129</v>
      </c>
      <c r="F93" s="58">
        <f t="shared" ref="F93:F96" si="36">F94</f>
        <v>0</v>
      </c>
      <c r="G93" s="58"/>
      <c r="H93" s="58">
        <f t="shared" ref="H93:H97" si="37">H94</f>
        <v>100</v>
      </c>
      <c r="I93" s="70" t="e">
        <f t="shared" si="28"/>
        <v>#DIV/0!</v>
      </c>
    </row>
    <row r="94" spans="2:9" x14ac:dyDescent="0.25">
      <c r="B94" s="177" t="s">
        <v>80</v>
      </c>
      <c r="C94" s="178"/>
      <c r="D94" s="179"/>
      <c r="E94" s="59" t="s">
        <v>81</v>
      </c>
      <c r="F94" s="60">
        <f t="shared" si="36"/>
        <v>0</v>
      </c>
      <c r="G94" s="60"/>
      <c r="H94" s="60">
        <f t="shared" si="37"/>
        <v>100</v>
      </c>
      <c r="I94" s="70" t="e">
        <f t="shared" si="28"/>
        <v>#DIV/0!</v>
      </c>
    </row>
    <row r="95" spans="2:9" x14ac:dyDescent="0.25">
      <c r="B95" s="173">
        <v>3</v>
      </c>
      <c r="C95" s="174"/>
      <c r="D95" s="175"/>
      <c r="E95" s="61" t="s">
        <v>3</v>
      </c>
      <c r="F95" s="62">
        <v>0</v>
      </c>
      <c r="G95" s="62"/>
      <c r="H95" s="62">
        <f t="shared" si="37"/>
        <v>100</v>
      </c>
      <c r="I95" s="70" t="e">
        <f t="shared" si="28"/>
        <v>#DIV/0!</v>
      </c>
    </row>
    <row r="96" spans="2:9" x14ac:dyDescent="0.25">
      <c r="B96" s="161">
        <v>32</v>
      </c>
      <c r="C96" s="162"/>
      <c r="D96" s="163"/>
      <c r="E96" s="61" t="s">
        <v>13</v>
      </c>
      <c r="F96" s="62">
        <f t="shared" si="36"/>
        <v>0</v>
      </c>
      <c r="G96" s="62"/>
      <c r="H96" s="62">
        <f t="shared" si="37"/>
        <v>100</v>
      </c>
      <c r="I96" s="70" t="e">
        <f t="shared" si="28"/>
        <v>#DIV/0!</v>
      </c>
    </row>
    <row r="97" spans="2:9" x14ac:dyDescent="0.25">
      <c r="B97" s="161">
        <v>323</v>
      </c>
      <c r="C97" s="162"/>
      <c r="D97" s="163"/>
      <c r="E97" s="61" t="s">
        <v>89</v>
      </c>
      <c r="F97" s="62"/>
      <c r="G97" s="62"/>
      <c r="H97" s="62">
        <f t="shared" si="37"/>
        <v>100</v>
      </c>
      <c r="I97" s="70" t="e">
        <f t="shared" si="28"/>
        <v>#DIV/0!</v>
      </c>
    </row>
    <row r="98" spans="2:9" x14ac:dyDescent="0.25">
      <c r="B98" s="164">
        <v>3237</v>
      </c>
      <c r="C98" s="165"/>
      <c r="D98" s="166"/>
      <c r="E98" s="63" t="s">
        <v>95</v>
      </c>
      <c r="F98" s="64"/>
      <c r="G98" s="64"/>
      <c r="H98" s="64">
        <v>100</v>
      </c>
      <c r="I98" s="70" t="e">
        <f t="shared" si="28"/>
        <v>#DIV/0!</v>
      </c>
    </row>
    <row r="99" spans="2:9" x14ac:dyDescent="0.25">
      <c r="B99" s="170" t="s">
        <v>130</v>
      </c>
      <c r="C99" s="171"/>
      <c r="D99" s="172"/>
      <c r="E99" s="57" t="s">
        <v>131</v>
      </c>
      <c r="F99" s="58">
        <f t="shared" ref="F99:F101" si="38">F100</f>
        <v>531</v>
      </c>
      <c r="G99" s="58"/>
      <c r="H99" s="58">
        <f t="shared" ref="H99:H103" si="39">H100</f>
        <v>0</v>
      </c>
      <c r="I99" s="70">
        <f t="shared" si="28"/>
        <v>0</v>
      </c>
    </row>
    <row r="100" spans="2:9" x14ac:dyDescent="0.25">
      <c r="B100" s="177" t="s">
        <v>80</v>
      </c>
      <c r="C100" s="178"/>
      <c r="D100" s="179"/>
      <c r="E100" s="59" t="s">
        <v>81</v>
      </c>
      <c r="F100" s="60">
        <f t="shared" si="38"/>
        <v>531</v>
      </c>
      <c r="G100" s="60"/>
      <c r="H100" s="60">
        <f t="shared" si="39"/>
        <v>0</v>
      </c>
      <c r="I100" s="70">
        <f t="shared" si="28"/>
        <v>0</v>
      </c>
    </row>
    <row r="101" spans="2:9" x14ac:dyDescent="0.25">
      <c r="B101" s="173">
        <v>3</v>
      </c>
      <c r="C101" s="174"/>
      <c r="D101" s="175"/>
      <c r="E101" s="61" t="s">
        <v>3</v>
      </c>
      <c r="F101" s="62">
        <f t="shared" si="38"/>
        <v>531</v>
      </c>
      <c r="G101" s="62"/>
      <c r="H101" s="62">
        <f t="shared" si="39"/>
        <v>0</v>
      </c>
      <c r="I101" s="70">
        <f t="shared" si="28"/>
        <v>0</v>
      </c>
    </row>
    <row r="102" spans="2:9" x14ac:dyDescent="0.25">
      <c r="B102" s="161">
        <v>32</v>
      </c>
      <c r="C102" s="162"/>
      <c r="D102" s="163"/>
      <c r="E102" s="61" t="s">
        <v>13</v>
      </c>
      <c r="F102" s="62">
        <v>531</v>
      </c>
      <c r="G102" s="62"/>
      <c r="H102" s="62">
        <f t="shared" si="39"/>
        <v>0</v>
      </c>
      <c r="I102" s="70">
        <f t="shared" si="28"/>
        <v>0</v>
      </c>
    </row>
    <row r="103" spans="2:9" x14ac:dyDescent="0.25">
      <c r="B103" s="161">
        <v>323</v>
      </c>
      <c r="C103" s="162"/>
      <c r="D103" s="163"/>
      <c r="E103" s="61" t="s">
        <v>89</v>
      </c>
      <c r="F103" s="62"/>
      <c r="G103" s="62"/>
      <c r="H103" s="62">
        <f t="shared" si="39"/>
        <v>0</v>
      </c>
      <c r="I103" s="70" t="e">
        <f t="shared" si="28"/>
        <v>#DIV/0!</v>
      </c>
    </row>
    <row r="104" spans="2:9" x14ac:dyDescent="0.25">
      <c r="B104" s="164">
        <v>3237</v>
      </c>
      <c r="C104" s="165"/>
      <c r="D104" s="166"/>
      <c r="E104" s="63" t="s">
        <v>95</v>
      </c>
      <c r="F104" s="64"/>
      <c r="G104" s="64"/>
      <c r="H104" s="64">
        <v>0</v>
      </c>
      <c r="I104" s="70" t="e">
        <f t="shared" si="28"/>
        <v>#DIV/0!</v>
      </c>
    </row>
    <row r="105" spans="2:9" x14ac:dyDescent="0.25">
      <c r="B105" s="170" t="s">
        <v>132</v>
      </c>
      <c r="C105" s="171"/>
      <c r="D105" s="172"/>
      <c r="E105" s="57" t="s">
        <v>133</v>
      </c>
      <c r="F105" s="58">
        <f>F106+F121</f>
        <v>32990</v>
      </c>
      <c r="G105" s="58"/>
      <c r="H105" s="58">
        <f>H106+H121</f>
        <v>34522.14</v>
      </c>
      <c r="I105" s="70">
        <f t="shared" si="28"/>
        <v>104.64425583510155</v>
      </c>
    </row>
    <row r="106" spans="2:9" x14ac:dyDescent="0.25">
      <c r="B106" s="177" t="s">
        <v>80</v>
      </c>
      <c r="C106" s="178"/>
      <c r="D106" s="179"/>
      <c r="E106" s="59" t="s">
        <v>81</v>
      </c>
      <c r="F106" s="60">
        <f t="shared" ref="F106" si="40">F107</f>
        <v>8890</v>
      </c>
      <c r="G106" s="60"/>
      <c r="H106" s="60">
        <f t="shared" ref="H106" si="41">H107</f>
        <v>5178.2699999999995</v>
      </c>
      <c r="I106" s="70">
        <f t="shared" si="28"/>
        <v>58.248256467941509</v>
      </c>
    </row>
    <row r="107" spans="2:9" x14ac:dyDescent="0.25">
      <c r="B107" s="173">
        <v>3</v>
      </c>
      <c r="C107" s="174"/>
      <c r="D107" s="175"/>
      <c r="E107" s="61" t="s">
        <v>3</v>
      </c>
      <c r="F107" s="62">
        <f t="shared" ref="F107" si="42">F108+F115</f>
        <v>8890</v>
      </c>
      <c r="G107" s="62"/>
      <c r="H107" s="62">
        <f t="shared" ref="H107" si="43">H108+H115</f>
        <v>5178.2699999999995</v>
      </c>
      <c r="I107" s="70">
        <f t="shared" si="28"/>
        <v>58.248256467941509</v>
      </c>
    </row>
    <row r="108" spans="2:9" x14ac:dyDescent="0.25">
      <c r="B108" s="161">
        <v>31</v>
      </c>
      <c r="C108" s="162"/>
      <c r="D108" s="163"/>
      <c r="E108" s="61" t="s">
        <v>4</v>
      </c>
      <c r="F108" s="62">
        <v>8120</v>
      </c>
      <c r="G108" s="62"/>
      <c r="H108" s="62">
        <f t="shared" ref="H108" si="44">H109+H111+H113</f>
        <v>4797.8599999999997</v>
      </c>
      <c r="I108" s="70">
        <f t="shared" si="28"/>
        <v>59.086945812807876</v>
      </c>
    </row>
    <row r="109" spans="2:9" x14ac:dyDescent="0.25">
      <c r="B109" s="161">
        <v>311</v>
      </c>
      <c r="C109" s="162"/>
      <c r="D109" s="163"/>
      <c r="E109" s="61" t="s">
        <v>25</v>
      </c>
      <c r="F109" s="62"/>
      <c r="G109" s="62"/>
      <c r="H109" s="62">
        <f t="shared" ref="H109" si="45">H110</f>
        <v>3809.32</v>
      </c>
      <c r="I109" s="70" t="e">
        <f t="shared" si="28"/>
        <v>#DIV/0!</v>
      </c>
    </row>
    <row r="110" spans="2:9" x14ac:dyDescent="0.25">
      <c r="B110" s="164">
        <v>3111</v>
      </c>
      <c r="C110" s="165"/>
      <c r="D110" s="166"/>
      <c r="E110" s="63" t="s">
        <v>26</v>
      </c>
      <c r="F110" s="68"/>
      <c r="G110" s="68"/>
      <c r="H110" s="68">
        <v>3809.32</v>
      </c>
      <c r="I110" s="70" t="e">
        <f t="shared" si="28"/>
        <v>#DIV/0!</v>
      </c>
    </row>
    <row r="111" spans="2:9" x14ac:dyDescent="0.25">
      <c r="B111" s="161">
        <v>312</v>
      </c>
      <c r="C111" s="162"/>
      <c r="D111" s="163"/>
      <c r="E111" s="61" t="s">
        <v>134</v>
      </c>
      <c r="F111" s="62"/>
      <c r="G111" s="62"/>
      <c r="H111" s="62">
        <f t="shared" ref="H111" si="46">H112</f>
        <v>360</v>
      </c>
      <c r="I111" s="70" t="e">
        <f t="shared" si="28"/>
        <v>#DIV/0!</v>
      </c>
    </row>
    <row r="112" spans="2:9" x14ac:dyDescent="0.25">
      <c r="B112" s="164">
        <v>3121</v>
      </c>
      <c r="C112" s="165"/>
      <c r="D112" s="166"/>
      <c r="E112" s="63" t="s">
        <v>134</v>
      </c>
      <c r="F112" s="68"/>
      <c r="G112" s="68"/>
      <c r="H112" s="68">
        <v>360</v>
      </c>
      <c r="I112" s="70" t="e">
        <f t="shared" si="28"/>
        <v>#DIV/0!</v>
      </c>
    </row>
    <row r="113" spans="2:9" x14ac:dyDescent="0.25">
      <c r="B113" s="161">
        <v>313</v>
      </c>
      <c r="C113" s="162"/>
      <c r="D113" s="163"/>
      <c r="E113" s="61" t="s">
        <v>135</v>
      </c>
      <c r="F113" s="62"/>
      <c r="G113" s="62"/>
      <c r="H113" s="62">
        <f t="shared" ref="H113" si="47">H114</f>
        <v>628.54</v>
      </c>
      <c r="I113" s="70" t="e">
        <f t="shared" si="28"/>
        <v>#DIV/0!</v>
      </c>
    </row>
    <row r="114" spans="2:9" ht="25.5" x14ac:dyDescent="0.25">
      <c r="B114" s="164">
        <v>3132</v>
      </c>
      <c r="C114" s="165"/>
      <c r="D114" s="166"/>
      <c r="E114" s="63" t="s">
        <v>136</v>
      </c>
      <c r="F114" s="68"/>
      <c r="G114" s="68"/>
      <c r="H114" s="68">
        <v>628.54</v>
      </c>
      <c r="I114" s="70" t="e">
        <f t="shared" si="28"/>
        <v>#DIV/0!</v>
      </c>
    </row>
    <row r="115" spans="2:9" x14ac:dyDescent="0.25">
      <c r="B115" s="161">
        <v>32</v>
      </c>
      <c r="C115" s="162"/>
      <c r="D115" s="163"/>
      <c r="E115" s="61" t="s">
        <v>137</v>
      </c>
      <c r="F115" s="62">
        <v>770</v>
      </c>
      <c r="G115" s="62"/>
      <c r="H115" s="62">
        <f t="shared" ref="H115" si="48">H116</f>
        <v>380.41</v>
      </c>
      <c r="I115" s="70">
        <f t="shared" si="28"/>
        <v>49.403896103896102</v>
      </c>
    </row>
    <row r="116" spans="2:9" x14ac:dyDescent="0.25">
      <c r="B116" s="161">
        <v>321</v>
      </c>
      <c r="C116" s="162"/>
      <c r="D116" s="163"/>
      <c r="E116" s="61" t="s">
        <v>27</v>
      </c>
      <c r="F116" s="62"/>
      <c r="G116" s="62"/>
      <c r="H116" s="62">
        <f>H117+H118+H119</f>
        <v>380.41</v>
      </c>
      <c r="I116" s="70" t="e">
        <f t="shared" si="28"/>
        <v>#DIV/0!</v>
      </c>
    </row>
    <row r="117" spans="2:9" x14ac:dyDescent="0.25">
      <c r="B117" s="164">
        <v>3211</v>
      </c>
      <c r="C117" s="165"/>
      <c r="D117" s="166"/>
      <c r="E117" s="63" t="s">
        <v>28</v>
      </c>
      <c r="F117" s="68"/>
      <c r="G117" s="68"/>
      <c r="H117" s="68">
        <v>54</v>
      </c>
      <c r="I117" s="70" t="e">
        <f t="shared" si="28"/>
        <v>#DIV/0!</v>
      </c>
    </row>
    <row r="118" spans="2:9" ht="25.5" x14ac:dyDescent="0.25">
      <c r="B118" s="164">
        <v>3212</v>
      </c>
      <c r="C118" s="165"/>
      <c r="D118" s="166"/>
      <c r="E118" s="63" t="s">
        <v>138</v>
      </c>
      <c r="F118" s="68"/>
      <c r="G118" s="68"/>
      <c r="H118" s="68">
        <v>326.41000000000003</v>
      </c>
      <c r="I118" s="70" t="e">
        <f t="shared" si="28"/>
        <v>#DIV/0!</v>
      </c>
    </row>
    <row r="119" spans="2:9" x14ac:dyDescent="0.25">
      <c r="B119" s="164">
        <v>3213</v>
      </c>
      <c r="C119" s="165"/>
      <c r="D119" s="166"/>
      <c r="E119" s="63" t="s">
        <v>82</v>
      </c>
      <c r="F119" s="68"/>
      <c r="G119" s="68"/>
      <c r="H119" s="68">
        <v>0</v>
      </c>
      <c r="I119" s="70" t="e">
        <f t="shared" si="28"/>
        <v>#DIV/0!</v>
      </c>
    </row>
    <row r="120" spans="2:9" x14ac:dyDescent="0.25">
      <c r="B120" s="65"/>
      <c r="C120" s="66"/>
      <c r="D120" s="67"/>
      <c r="E120" s="63"/>
      <c r="F120" s="68"/>
      <c r="G120" s="68"/>
      <c r="H120" s="68"/>
      <c r="I120" s="70" t="e">
        <f t="shared" si="28"/>
        <v>#DIV/0!</v>
      </c>
    </row>
    <row r="121" spans="2:9" x14ac:dyDescent="0.25">
      <c r="B121" s="177" t="s">
        <v>139</v>
      </c>
      <c r="C121" s="178"/>
      <c r="D121" s="179"/>
      <c r="E121" s="59" t="s">
        <v>140</v>
      </c>
      <c r="F121" s="60">
        <f t="shared" ref="F121" si="49">F122</f>
        <v>24100</v>
      </c>
      <c r="G121" s="60"/>
      <c r="H121" s="60">
        <f t="shared" ref="H121" si="50">H122</f>
        <v>29343.87</v>
      </c>
      <c r="I121" s="70">
        <f t="shared" si="28"/>
        <v>121.75879668049791</v>
      </c>
    </row>
    <row r="122" spans="2:9" x14ac:dyDescent="0.25">
      <c r="B122" s="173">
        <v>3</v>
      </c>
      <c r="C122" s="174"/>
      <c r="D122" s="175"/>
      <c r="E122" s="61" t="s">
        <v>3</v>
      </c>
      <c r="F122" s="62">
        <f t="shared" ref="F122" si="51">F123+F130</f>
        <v>24100</v>
      </c>
      <c r="G122" s="62"/>
      <c r="H122" s="62">
        <f t="shared" ref="H122" si="52">H123+H130</f>
        <v>29343.87</v>
      </c>
      <c r="I122" s="70">
        <f t="shared" si="28"/>
        <v>121.75879668049791</v>
      </c>
    </row>
    <row r="123" spans="2:9" x14ac:dyDescent="0.25">
      <c r="B123" s="161">
        <v>31</v>
      </c>
      <c r="C123" s="162"/>
      <c r="D123" s="163"/>
      <c r="E123" s="61" t="s">
        <v>4</v>
      </c>
      <c r="F123" s="62">
        <v>22450</v>
      </c>
      <c r="G123" s="62"/>
      <c r="H123" s="62">
        <f t="shared" ref="H123" si="53">H124+H126+H128</f>
        <v>27188.059999999998</v>
      </c>
      <c r="I123" s="70">
        <f t="shared" si="28"/>
        <v>121.10494432071268</v>
      </c>
    </row>
    <row r="124" spans="2:9" x14ac:dyDescent="0.25">
      <c r="B124" s="161">
        <v>311</v>
      </c>
      <c r="C124" s="162"/>
      <c r="D124" s="163"/>
      <c r="E124" s="61" t="s">
        <v>25</v>
      </c>
      <c r="F124" s="62"/>
      <c r="G124" s="62"/>
      <c r="H124" s="62">
        <f t="shared" ref="H124" si="54">H125</f>
        <v>21586.28</v>
      </c>
      <c r="I124" s="70" t="e">
        <f t="shared" si="28"/>
        <v>#DIV/0!</v>
      </c>
    </row>
    <row r="125" spans="2:9" x14ac:dyDescent="0.25">
      <c r="B125" s="164">
        <v>3111</v>
      </c>
      <c r="C125" s="165"/>
      <c r="D125" s="166"/>
      <c r="E125" s="63" t="s">
        <v>26</v>
      </c>
      <c r="F125" s="68"/>
      <c r="G125" s="68"/>
      <c r="H125" s="68">
        <v>21586.28</v>
      </c>
      <c r="I125" s="70" t="e">
        <f t="shared" si="28"/>
        <v>#DIV/0!</v>
      </c>
    </row>
    <row r="126" spans="2:9" x14ac:dyDescent="0.25">
      <c r="B126" s="161">
        <v>312</v>
      </c>
      <c r="C126" s="162"/>
      <c r="D126" s="163"/>
      <c r="E126" s="61" t="s">
        <v>134</v>
      </c>
      <c r="F126" s="62"/>
      <c r="G126" s="62"/>
      <c r="H126" s="62">
        <f t="shared" ref="H126" si="55">H127</f>
        <v>2040</v>
      </c>
      <c r="I126" s="70" t="e">
        <f t="shared" si="28"/>
        <v>#DIV/0!</v>
      </c>
    </row>
    <row r="127" spans="2:9" x14ac:dyDescent="0.25">
      <c r="B127" s="164">
        <v>3121</v>
      </c>
      <c r="C127" s="165"/>
      <c r="D127" s="166"/>
      <c r="E127" s="63" t="s">
        <v>134</v>
      </c>
      <c r="F127" s="68"/>
      <c r="G127" s="68"/>
      <c r="H127" s="68">
        <v>2040</v>
      </c>
      <c r="I127" s="70" t="e">
        <f t="shared" si="28"/>
        <v>#DIV/0!</v>
      </c>
    </row>
    <row r="128" spans="2:9" x14ac:dyDescent="0.25">
      <c r="B128" s="161">
        <v>313</v>
      </c>
      <c r="C128" s="162"/>
      <c r="D128" s="163"/>
      <c r="E128" s="61" t="s">
        <v>135</v>
      </c>
      <c r="F128" s="62"/>
      <c r="G128" s="62"/>
      <c r="H128" s="62">
        <f t="shared" ref="H128" si="56">H129</f>
        <v>3561.78</v>
      </c>
      <c r="I128" s="70" t="e">
        <f t="shared" si="28"/>
        <v>#DIV/0!</v>
      </c>
    </row>
    <row r="129" spans="2:9" ht="25.5" x14ac:dyDescent="0.25">
      <c r="B129" s="164">
        <v>3132</v>
      </c>
      <c r="C129" s="165"/>
      <c r="D129" s="166"/>
      <c r="E129" s="63" t="s">
        <v>136</v>
      </c>
      <c r="F129" s="68"/>
      <c r="G129" s="68"/>
      <c r="H129" s="68">
        <v>3561.78</v>
      </c>
      <c r="I129" s="70" t="e">
        <f t="shared" si="28"/>
        <v>#DIV/0!</v>
      </c>
    </row>
    <row r="130" spans="2:9" x14ac:dyDescent="0.25">
      <c r="B130" s="161">
        <v>32</v>
      </c>
      <c r="C130" s="162"/>
      <c r="D130" s="163"/>
      <c r="E130" s="61" t="s">
        <v>137</v>
      </c>
      <c r="F130" s="62">
        <v>1650</v>
      </c>
      <c r="G130" s="62"/>
      <c r="H130" s="62">
        <f t="shared" ref="H130" si="57">H131</f>
        <v>2155.81</v>
      </c>
      <c r="I130" s="70">
        <f t="shared" si="28"/>
        <v>130.65515151515149</v>
      </c>
    </row>
    <row r="131" spans="2:9" x14ac:dyDescent="0.25">
      <c r="B131" s="161">
        <v>321</v>
      </c>
      <c r="C131" s="162"/>
      <c r="D131" s="163"/>
      <c r="E131" s="61" t="s">
        <v>27</v>
      </c>
      <c r="F131" s="62"/>
      <c r="G131" s="62"/>
      <c r="H131" s="62">
        <f>H132+H133+H134</f>
        <v>2155.81</v>
      </c>
      <c r="I131" s="70" t="e">
        <f t="shared" si="28"/>
        <v>#DIV/0!</v>
      </c>
    </row>
    <row r="132" spans="2:9" x14ac:dyDescent="0.25">
      <c r="B132" s="164">
        <v>3211</v>
      </c>
      <c r="C132" s="165"/>
      <c r="D132" s="166"/>
      <c r="E132" s="63" t="s">
        <v>28</v>
      </c>
      <c r="F132" s="68"/>
      <c r="G132" s="68"/>
      <c r="H132" s="68">
        <v>306</v>
      </c>
      <c r="I132" s="70" t="e">
        <f t="shared" si="28"/>
        <v>#DIV/0!</v>
      </c>
    </row>
    <row r="133" spans="2:9" ht="25.5" x14ac:dyDescent="0.25">
      <c r="B133" s="164">
        <v>3212</v>
      </c>
      <c r="C133" s="165"/>
      <c r="D133" s="166"/>
      <c r="E133" s="63" t="s">
        <v>138</v>
      </c>
      <c r="F133" s="68"/>
      <c r="G133" s="68"/>
      <c r="H133" s="68">
        <v>1849.81</v>
      </c>
      <c r="I133" s="70" t="e">
        <f t="shared" si="28"/>
        <v>#DIV/0!</v>
      </c>
    </row>
    <row r="134" spans="2:9" x14ac:dyDescent="0.25">
      <c r="B134" s="164">
        <v>3213</v>
      </c>
      <c r="C134" s="165"/>
      <c r="D134" s="166"/>
      <c r="E134" s="63" t="s">
        <v>82</v>
      </c>
      <c r="F134" s="68"/>
      <c r="G134" s="68"/>
      <c r="H134" s="68">
        <v>0</v>
      </c>
      <c r="I134" s="70" t="e">
        <f t="shared" si="28"/>
        <v>#DIV/0!</v>
      </c>
    </row>
    <row r="135" spans="2:9" x14ac:dyDescent="0.25">
      <c r="B135" s="65"/>
      <c r="C135" s="66"/>
      <c r="D135" s="67"/>
      <c r="E135" s="63"/>
      <c r="F135" s="68"/>
      <c r="G135" s="68"/>
      <c r="H135" s="68"/>
      <c r="I135" s="70" t="e">
        <f t="shared" si="28"/>
        <v>#DIV/0!</v>
      </c>
    </row>
    <row r="136" spans="2:9" x14ac:dyDescent="0.25">
      <c r="B136" s="170" t="s">
        <v>141</v>
      </c>
      <c r="C136" s="171"/>
      <c r="D136" s="172"/>
      <c r="E136" s="57" t="s">
        <v>142</v>
      </c>
      <c r="F136" s="58">
        <f>F137+F150</f>
        <v>42190</v>
      </c>
      <c r="G136" s="58"/>
      <c r="H136" s="58">
        <f>H137+H150</f>
        <v>15805.45</v>
      </c>
      <c r="I136" s="70">
        <f t="shared" si="28"/>
        <v>37.462550367385639</v>
      </c>
    </row>
    <row r="137" spans="2:9" x14ac:dyDescent="0.25">
      <c r="B137" s="177" t="s">
        <v>80</v>
      </c>
      <c r="C137" s="178"/>
      <c r="D137" s="179"/>
      <c r="E137" s="59" t="s">
        <v>81</v>
      </c>
      <c r="F137" s="60">
        <f t="shared" ref="F137" si="58">F138</f>
        <v>7740</v>
      </c>
      <c r="G137" s="60"/>
      <c r="H137" s="60">
        <f t="shared" ref="H137" si="59">H138</f>
        <v>4109.43</v>
      </c>
      <c r="I137" s="70">
        <f t="shared" ref="I137:I200" si="60">H137/F137*100</f>
        <v>53.093410852713184</v>
      </c>
    </row>
    <row r="138" spans="2:9" x14ac:dyDescent="0.25">
      <c r="B138" s="173">
        <v>3</v>
      </c>
      <c r="C138" s="174"/>
      <c r="D138" s="175"/>
      <c r="E138" s="61" t="s">
        <v>3</v>
      </c>
      <c r="F138" s="62">
        <f t="shared" ref="F138" si="61">F139+F146</f>
        <v>7740</v>
      </c>
      <c r="G138" s="62"/>
      <c r="H138" s="62">
        <f t="shared" ref="H138" si="62">H139+H146</f>
        <v>4109.43</v>
      </c>
      <c r="I138" s="70">
        <f t="shared" si="60"/>
        <v>53.093410852713184</v>
      </c>
    </row>
    <row r="139" spans="2:9" x14ac:dyDescent="0.25">
      <c r="B139" s="161">
        <v>31</v>
      </c>
      <c r="C139" s="162"/>
      <c r="D139" s="163"/>
      <c r="E139" s="61" t="s">
        <v>4</v>
      </c>
      <c r="F139" s="62">
        <v>7300</v>
      </c>
      <c r="G139" s="62"/>
      <c r="H139" s="62">
        <f t="shared" ref="H139" si="63">H140+H142+H144</f>
        <v>3885.96</v>
      </c>
      <c r="I139" s="70">
        <f t="shared" si="60"/>
        <v>53.232328767123292</v>
      </c>
    </row>
    <row r="140" spans="2:9" x14ac:dyDescent="0.25">
      <c r="B140" s="161">
        <v>311</v>
      </c>
      <c r="C140" s="162"/>
      <c r="D140" s="163"/>
      <c r="E140" s="61" t="s">
        <v>25</v>
      </c>
      <c r="F140" s="62"/>
      <c r="G140" s="62"/>
      <c r="H140" s="62">
        <f t="shared" ref="H140" si="64">H141</f>
        <v>2911.55</v>
      </c>
      <c r="I140" s="70" t="e">
        <f t="shared" si="60"/>
        <v>#DIV/0!</v>
      </c>
    </row>
    <row r="141" spans="2:9" x14ac:dyDescent="0.25">
      <c r="B141" s="164">
        <v>3111</v>
      </c>
      <c r="C141" s="165"/>
      <c r="D141" s="166"/>
      <c r="E141" s="63" t="s">
        <v>26</v>
      </c>
      <c r="F141" s="68"/>
      <c r="G141" s="68"/>
      <c r="H141" s="68">
        <v>2911.55</v>
      </c>
      <c r="I141" s="70" t="e">
        <f t="shared" si="60"/>
        <v>#DIV/0!</v>
      </c>
    </row>
    <row r="142" spans="2:9" x14ac:dyDescent="0.25">
      <c r="B142" s="161">
        <v>312</v>
      </c>
      <c r="C142" s="162"/>
      <c r="D142" s="163"/>
      <c r="E142" s="61" t="s">
        <v>134</v>
      </c>
      <c r="F142" s="62"/>
      <c r="G142" s="62"/>
      <c r="H142" s="62">
        <f t="shared" ref="H142" si="65">H143</f>
        <v>494</v>
      </c>
      <c r="I142" s="70" t="e">
        <f t="shared" si="60"/>
        <v>#DIV/0!</v>
      </c>
    </row>
    <row r="143" spans="2:9" x14ac:dyDescent="0.25">
      <c r="B143" s="164">
        <v>3121</v>
      </c>
      <c r="C143" s="165"/>
      <c r="D143" s="166"/>
      <c r="E143" s="63" t="s">
        <v>134</v>
      </c>
      <c r="F143" s="68"/>
      <c r="G143" s="68"/>
      <c r="H143" s="68">
        <v>494</v>
      </c>
      <c r="I143" s="70" t="e">
        <f t="shared" si="60"/>
        <v>#DIV/0!</v>
      </c>
    </row>
    <row r="144" spans="2:9" x14ac:dyDescent="0.25">
      <c r="B144" s="161">
        <v>313</v>
      </c>
      <c r="C144" s="162"/>
      <c r="D144" s="163"/>
      <c r="E144" s="61" t="s">
        <v>135</v>
      </c>
      <c r="F144" s="62"/>
      <c r="G144" s="62"/>
      <c r="H144" s="62">
        <f t="shared" ref="H144" si="66">H145</f>
        <v>480.41</v>
      </c>
      <c r="I144" s="70" t="e">
        <f t="shared" si="60"/>
        <v>#DIV/0!</v>
      </c>
    </row>
    <row r="145" spans="2:9" ht="25.5" x14ac:dyDescent="0.25">
      <c r="B145" s="164">
        <v>3132</v>
      </c>
      <c r="C145" s="165"/>
      <c r="D145" s="166"/>
      <c r="E145" s="63" t="s">
        <v>136</v>
      </c>
      <c r="F145" s="68"/>
      <c r="G145" s="68"/>
      <c r="H145" s="68">
        <v>480.41</v>
      </c>
      <c r="I145" s="70" t="e">
        <f t="shared" si="60"/>
        <v>#DIV/0!</v>
      </c>
    </row>
    <row r="146" spans="2:9" x14ac:dyDescent="0.25">
      <c r="B146" s="161">
        <v>32</v>
      </c>
      <c r="C146" s="162"/>
      <c r="D146" s="163"/>
      <c r="E146" s="61" t="s">
        <v>137</v>
      </c>
      <c r="F146" s="62">
        <v>440</v>
      </c>
      <c r="G146" s="62"/>
      <c r="H146" s="62">
        <f t="shared" ref="H146" si="67">H147</f>
        <v>223.47</v>
      </c>
      <c r="I146" s="70">
        <f t="shared" si="60"/>
        <v>50.788636363636364</v>
      </c>
    </row>
    <row r="147" spans="2:9" x14ac:dyDescent="0.25">
      <c r="B147" s="161">
        <v>321</v>
      </c>
      <c r="C147" s="162"/>
      <c r="D147" s="163"/>
      <c r="E147" s="61" t="s">
        <v>27</v>
      </c>
      <c r="F147" s="62"/>
      <c r="G147" s="62"/>
      <c r="H147" s="62">
        <f>H148+H149</f>
        <v>223.47</v>
      </c>
      <c r="I147" s="70" t="e">
        <f t="shared" si="60"/>
        <v>#DIV/0!</v>
      </c>
    </row>
    <row r="148" spans="2:9" x14ac:dyDescent="0.25">
      <c r="B148" s="164">
        <v>3211</v>
      </c>
      <c r="C148" s="165"/>
      <c r="D148" s="166"/>
      <c r="E148" s="63" t="s">
        <v>28</v>
      </c>
      <c r="F148" s="68"/>
      <c r="G148" s="68"/>
      <c r="H148" s="68">
        <v>7.8</v>
      </c>
      <c r="I148" s="70" t="e">
        <f t="shared" si="60"/>
        <v>#DIV/0!</v>
      </c>
    </row>
    <row r="149" spans="2:9" ht="25.5" x14ac:dyDescent="0.25">
      <c r="B149" s="164">
        <v>3212</v>
      </c>
      <c r="C149" s="165"/>
      <c r="D149" s="166"/>
      <c r="E149" s="63" t="s">
        <v>138</v>
      </c>
      <c r="F149" s="68"/>
      <c r="G149" s="68"/>
      <c r="H149" s="68">
        <v>215.67</v>
      </c>
      <c r="I149" s="70" t="e">
        <f t="shared" si="60"/>
        <v>#DIV/0!</v>
      </c>
    </row>
    <row r="150" spans="2:9" x14ac:dyDescent="0.25">
      <c r="B150" s="177" t="s">
        <v>139</v>
      </c>
      <c r="C150" s="178"/>
      <c r="D150" s="179"/>
      <c r="E150" s="59" t="s">
        <v>143</v>
      </c>
      <c r="F150" s="60">
        <f t="shared" ref="F150" si="68">F151</f>
        <v>34450</v>
      </c>
      <c r="G150" s="60"/>
      <c r="H150" s="60">
        <f t="shared" ref="H150" si="69">H151</f>
        <v>11696.02</v>
      </c>
      <c r="I150" s="70">
        <f t="shared" si="60"/>
        <v>33.950711175616838</v>
      </c>
    </row>
    <row r="151" spans="2:9" x14ac:dyDescent="0.25">
      <c r="B151" s="173">
        <v>3</v>
      </c>
      <c r="C151" s="174"/>
      <c r="D151" s="175"/>
      <c r="E151" s="61" t="s">
        <v>3</v>
      </c>
      <c r="F151" s="62">
        <f t="shared" ref="F151" si="70">F152+F159</f>
        <v>34450</v>
      </c>
      <c r="G151" s="62"/>
      <c r="H151" s="62">
        <f t="shared" ref="H151" si="71">H152+H159</f>
        <v>11696.02</v>
      </c>
      <c r="I151" s="70">
        <f t="shared" si="60"/>
        <v>33.950711175616838</v>
      </c>
    </row>
    <row r="152" spans="2:9" x14ac:dyDescent="0.25">
      <c r="B152" s="161">
        <v>31</v>
      </c>
      <c r="C152" s="162"/>
      <c r="D152" s="163"/>
      <c r="E152" s="61" t="s">
        <v>4</v>
      </c>
      <c r="F152" s="62">
        <v>31750</v>
      </c>
      <c r="G152" s="62"/>
      <c r="H152" s="62">
        <f t="shared" ref="H152" si="72">H153+H155+H157</f>
        <v>11060</v>
      </c>
      <c r="I152" s="70">
        <f t="shared" si="60"/>
        <v>34.834645669291334</v>
      </c>
    </row>
    <row r="153" spans="2:9" x14ac:dyDescent="0.25">
      <c r="B153" s="161">
        <v>311</v>
      </c>
      <c r="C153" s="162"/>
      <c r="D153" s="163"/>
      <c r="E153" s="61" t="s">
        <v>25</v>
      </c>
      <c r="F153" s="62"/>
      <c r="G153" s="62"/>
      <c r="H153" s="62">
        <f t="shared" ref="H153" si="73">H154</f>
        <v>8286.7000000000007</v>
      </c>
      <c r="I153" s="70" t="e">
        <f t="shared" si="60"/>
        <v>#DIV/0!</v>
      </c>
    </row>
    <row r="154" spans="2:9" x14ac:dyDescent="0.25">
      <c r="B154" s="164">
        <v>3111</v>
      </c>
      <c r="C154" s="165"/>
      <c r="D154" s="166"/>
      <c r="E154" s="63" t="s">
        <v>26</v>
      </c>
      <c r="F154" s="68"/>
      <c r="G154" s="68"/>
      <c r="H154" s="68">
        <v>8286.7000000000007</v>
      </c>
      <c r="I154" s="70" t="e">
        <f t="shared" si="60"/>
        <v>#DIV/0!</v>
      </c>
    </row>
    <row r="155" spans="2:9" x14ac:dyDescent="0.25">
      <c r="B155" s="161">
        <v>312</v>
      </c>
      <c r="C155" s="162"/>
      <c r="D155" s="163"/>
      <c r="E155" s="61" t="s">
        <v>134</v>
      </c>
      <c r="F155" s="62"/>
      <c r="G155" s="62"/>
      <c r="H155" s="62">
        <f t="shared" ref="H155" si="74">H156</f>
        <v>1406</v>
      </c>
      <c r="I155" s="70" t="e">
        <f t="shared" si="60"/>
        <v>#DIV/0!</v>
      </c>
    </row>
    <row r="156" spans="2:9" x14ac:dyDescent="0.25">
      <c r="B156" s="164">
        <v>3121</v>
      </c>
      <c r="C156" s="165"/>
      <c r="D156" s="166"/>
      <c r="E156" s="63" t="s">
        <v>134</v>
      </c>
      <c r="F156" s="68"/>
      <c r="G156" s="68"/>
      <c r="H156" s="68">
        <v>1406</v>
      </c>
      <c r="I156" s="70" t="e">
        <f t="shared" si="60"/>
        <v>#DIV/0!</v>
      </c>
    </row>
    <row r="157" spans="2:9" x14ac:dyDescent="0.25">
      <c r="B157" s="161">
        <v>313</v>
      </c>
      <c r="C157" s="162"/>
      <c r="D157" s="163"/>
      <c r="E157" s="61" t="s">
        <v>135</v>
      </c>
      <c r="F157" s="62"/>
      <c r="G157" s="62"/>
      <c r="H157" s="62">
        <f t="shared" ref="H157" si="75">H158</f>
        <v>1367.3</v>
      </c>
      <c r="I157" s="70" t="e">
        <f t="shared" si="60"/>
        <v>#DIV/0!</v>
      </c>
    </row>
    <row r="158" spans="2:9" ht="25.5" x14ac:dyDescent="0.25">
      <c r="B158" s="164">
        <v>3132</v>
      </c>
      <c r="C158" s="165"/>
      <c r="D158" s="166"/>
      <c r="E158" s="63" t="s">
        <v>136</v>
      </c>
      <c r="F158" s="68"/>
      <c r="G158" s="68"/>
      <c r="H158" s="68">
        <v>1367.3</v>
      </c>
      <c r="I158" s="70" t="e">
        <f t="shared" si="60"/>
        <v>#DIV/0!</v>
      </c>
    </row>
    <row r="159" spans="2:9" x14ac:dyDescent="0.25">
      <c r="B159" s="161">
        <v>32</v>
      </c>
      <c r="C159" s="162"/>
      <c r="D159" s="163"/>
      <c r="E159" s="61" t="s">
        <v>137</v>
      </c>
      <c r="F159" s="62">
        <v>2700</v>
      </c>
      <c r="G159" s="62"/>
      <c r="H159" s="62">
        <f t="shared" ref="H159" si="76">H160</f>
        <v>636.0200000000001</v>
      </c>
      <c r="I159" s="70">
        <f t="shared" si="60"/>
        <v>23.556296296296299</v>
      </c>
    </row>
    <row r="160" spans="2:9" x14ac:dyDescent="0.25">
      <c r="B160" s="161">
        <v>321</v>
      </c>
      <c r="C160" s="162"/>
      <c r="D160" s="163"/>
      <c r="E160" s="61" t="s">
        <v>27</v>
      </c>
      <c r="F160" s="62"/>
      <c r="G160" s="62"/>
      <c r="H160" s="62">
        <f>H161+H162+H163</f>
        <v>636.0200000000001</v>
      </c>
      <c r="I160" s="70" t="e">
        <f t="shared" si="60"/>
        <v>#DIV/0!</v>
      </c>
    </row>
    <row r="161" spans="2:9" x14ac:dyDescent="0.25">
      <c r="B161" s="164">
        <v>3211</v>
      </c>
      <c r="C161" s="165"/>
      <c r="D161" s="166"/>
      <c r="E161" s="63" t="s">
        <v>28</v>
      </c>
      <c r="F161" s="68"/>
      <c r="G161" s="68"/>
      <c r="H161" s="68">
        <v>22.2</v>
      </c>
      <c r="I161" s="70" t="e">
        <f t="shared" si="60"/>
        <v>#DIV/0!</v>
      </c>
    </row>
    <row r="162" spans="2:9" ht="25.5" x14ac:dyDescent="0.25">
      <c r="B162" s="164">
        <v>3212</v>
      </c>
      <c r="C162" s="165"/>
      <c r="D162" s="166"/>
      <c r="E162" s="63" t="s">
        <v>138</v>
      </c>
      <c r="F162" s="68"/>
      <c r="G162" s="68"/>
      <c r="H162" s="68">
        <v>613.82000000000005</v>
      </c>
      <c r="I162" s="70" t="e">
        <f t="shared" si="60"/>
        <v>#DIV/0!</v>
      </c>
    </row>
    <row r="163" spans="2:9" x14ac:dyDescent="0.25">
      <c r="B163" s="164">
        <v>3213</v>
      </c>
      <c r="C163" s="165"/>
      <c r="D163" s="166"/>
      <c r="E163" s="63" t="s">
        <v>82</v>
      </c>
      <c r="F163" s="68"/>
      <c r="G163" s="68"/>
      <c r="H163" s="68">
        <v>0</v>
      </c>
      <c r="I163" s="70" t="e">
        <f t="shared" si="60"/>
        <v>#DIV/0!</v>
      </c>
    </row>
    <row r="164" spans="2:9" ht="25.5" x14ac:dyDescent="0.25">
      <c r="B164" s="170" t="s">
        <v>78</v>
      </c>
      <c r="C164" s="171"/>
      <c r="D164" s="172"/>
      <c r="E164" s="57" t="s">
        <v>144</v>
      </c>
      <c r="F164" s="58">
        <f t="shared" ref="F164:F167" si="77">F165</f>
        <v>0</v>
      </c>
      <c r="G164" s="58"/>
      <c r="H164" s="58">
        <f t="shared" ref="H164:H168" si="78">H165</f>
        <v>0</v>
      </c>
      <c r="I164" s="70" t="e">
        <f t="shared" si="60"/>
        <v>#DIV/0!</v>
      </c>
    </row>
    <row r="165" spans="2:9" x14ac:dyDescent="0.25">
      <c r="B165" s="177" t="s">
        <v>80</v>
      </c>
      <c r="C165" s="178"/>
      <c r="D165" s="179"/>
      <c r="E165" s="59" t="s">
        <v>81</v>
      </c>
      <c r="F165" s="60">
        <f t="shared" si="77"/>
        <v>0</v>
      </c>
      <c r="G165" s="60"/>
      <c r="H165" s="60">
        <f t="shared" si="78"/>
        <v>0</v>
      </c>
      <c r="I165" s="70" t="e">
        <f t="shared" si="60"/>
        <v>#DIV/0!</v>
      </c>
    </row>
    <row r="166" spans="2:9" x14ac:dyDescent="0.25">
      <c r="B166" s="173">
        <v>3</v>
      </c>
      <c r="C166" s="174"/>
      <c r="D166" s="175"/>
      <c r="E166" s="61" t="s">
        <v>3</v>
      </c>
      <c r="F166" s="62">
        <f t="shared" si="77"/>
        <v>0</v>
      </c>
      <c r="G166" s="62"/>
      <c r="H166" s="62">
        <f t="shared" si="78"/>
        <v>0</v>
      </c>
      <c r="I166" s="70" t="e">
        <f t="shared" si="60"/>
        <v>#DIV/0!</v>
      </c>
    </row>
    <row r="167" spans="2:9" x14ac:dyDescent="0.25">
      <c r="B167" s="161">
        <v>32</v>
      </c>
      <c r="C167" s="162"/>
      <c r="D167" s="163"/>
      <c r="E167" s="61" t="s">
        <v>13</v>
      </c>
      <c r="F167" s="62">
        <f t="shared" si="77"/>
        <v>0</v>
      </c>
      <c r="G167" s="62"/>
      <c r="H167" s="62">
        <f t="shared" si="78"/>
        <v>0</v>
      </c>
      <c r="I167" s="70" t="e">
        <f t="shared" si="60"/>
        <v>#DIV/0!</v>
      </c>
    </row>
    <row r="168" spans="2:9" x14ac:dyDescent="0.25">
      <c r="B168" s="161">
        <v>323</v>
      </c>
      <c r="C168" s="162"/>
      <c r="D168" s="163"/>
      <c r="E168" s="61" t="s">
        <v>89</v>
      </c>
      <c r="F168" s="62"/>
      <c r="G168" s="62"/>
      <c r="H168" s="62">
        <f t="shared" si="78"/>
        <v>0</v>
      </c>
      <c r="I168" s="70" t="e">
        <f t="shared" si="60"/>
        <v>#DIV/0!</v>
      </c>
    </row>
    <row r="169" spans="2:9" x14ac:dyDescent="0.25">
      <c r="B169" s="164">
        <v>3232</v>
      </c>
      <c r="C169" s="165"/>
      <c r="D169" s="166"/>
      <c r="E169" s="63" t="s">
        <v>112</v>
      </c>
      <c r="F169" s="68"/>
      <c r="G169" s="68"/>
      <c r="H169" s="68">
        <v>0</v>
      </c>
      <c r="I169" s="70" t="e">
        <f t="shared" si="60"/>
        <v>#DIV/0!</v>
      </c>
    </row>
    <row r="170" spans="2:9" ht="25.5" x14ac:dyDescent="0.25">
      <c r="B170" s="167" t="s">
        <v>76</v>
      </c>
      <c r="C170" s="168"/>
      <c r="D170" s="169"/>
      <c r="E170" s="55" t="s">
        <v>145</v>
      </c>
      <c r="F170" s="56">
        <f t="shared" ref="F170:F173" si="79">F171</f>
        <v>15000</v>
      </c>
      <c r="G170" s="56"/>
      <c r="H170" s="56">
        <f t="shared" ref="H170:H175" si="80">H171</f>
        <v>11317.02</v>
      </c>
      <c r="I170" s="70">
        <f t="shared" si="60"/>
        <v>75.446799999999996</v>
      </c>
    </row>
    <row r="171" spans="2:9" ht="38.25" x14ac:dyDescent="0.25">
      <c r="B171" s="170" t="s">
        <v>146</v>
      </c>
      <c r="C171" s="171"/>
      <c r="D171" s="172"/>
      <c r="E171" s="57" t="s">
        <v>147</v>
      </c>
      <c r="F171" s="58">
        <f t="shared" si="79"/>
        <v>15000</v>
      </c>
      <c r="G171" s="58"/>
      <c r="H171" s="58">
        <f t="shared" si="80"/>
        <v>11317.02</v>
      </c>
      <c r="I171" s="70">
        <f t="shared" si="60"/>
        <v>75.446799999999996</v>
      </c>
    </row>
    <row r="172" spans="2:9" x14ac:dyDescent="0.25">
      <c r="B172" s="177" t="s">
        <v>80</v>
      </c>
      <c r="C172" s="178"/>
      <c r="D172" s="179"/>
      <c r="E172" s="59" t="s">
        <v>81</v>
      </c>
      <c r="F172" s="60">
        <f t="shared" si="79"/>
        <v>15000</v>
      </c>
      <c r="G172" s="60"/>
      <c r="H172" s="60">
        <f t="shared" si="80"/>
        <v>11317.02</v>
      </c>
      <c r="I172" s="70">
        <f t="shared" si="60"/>
        <v>75.446799999999996</v>
      </c>
    </row>
    <row r="173" spans="2:9" x14ac:dyDescent="0.25">
      <c r="B173" s="173">
        <v>3</v>
      </c>
      <c r="C173" s="174"/>
      <c r="D173" s="175"/>
      <c r="E173" s="61" t="s">
        <v>3</v>
      </c>
      <c r="F173" s="62">
        <f t="shared" si="79"/>
        <v>15000</v>
      </c>
      <c r="G173" s="62"/>
      <c r="H173" s="62">
        <f t="shared" si="80"/>
        <v>11317.02</v>
      </c>
      <c r="I173" s="70">
        <f t="shared" si="60"/>
        <v>75.446799999999996</v>
      </c>
    </row>
    <row r="174" spans="2:9" ht="25.5" x14ac:dyDescent="0.25">
      <c r="B174" s="161">
        <v>37</v>
      </c>
      <c r="C174" s="162"/>
      <c r="D174" s="163"/>
      <c r="E174" s="61" t="s">
        <v>106</v>
      </c>
      <c r="F174" s="62">
        <v>15000</v>
      </c>
      <c r="G174" s="62"/>
      <c r="H174" s="62">
        <f t="shared" si="80"/>
        <v>11317.02</v>
      </c>
      <c r="I174" s="70">
        <f t="shared" si="60"/>
        <v>75.446799999999996</v>
      </c>
    </row>
    <row r="175" spans="2:9" ht="25.5" x14ac:dyDescent="0.25">
      <c r="B175" s="161">
        <v>372</v>
      </c>
      <c r="C175" s="162"/>
      <c r="D175" s="163"/>
      <c r="E175" s="61" t="s">
        <v>107</v>
      </c>
      <c r="F175" s="62"/>
      <c r="G175" s="62"/>
      <c r="H175" s="62">
        <f t="shared" si="80"/>
        <v>11317.02</v>
      </c>
      <c r="I175" s="70" t="e">
        <f t="shared" si="60"/>
        <v>#DIV/0!</v>
      </c>
    </row>
    <row r="176" spans="2:9" ht="25.5" x14ac:dyDescent="0.25">
      <c r="B176" s="164">
        <v>3723</v>
      </c>
      <c r="C176" s="165"/>
      <c r="D176" s="166"/>
      <c r="E176" s="63" t="s">
        <v>148</v>
      </c>
      <c r="F176" s="68"/>
      <c r="G176" s="68"/>
      <c r="H176" s="68">
        <v>11317.02</v>
      </c>
      <c r="I176" s="70" t="e">
        <f t="shared" si="60"/>
        <v>#DIV/0!</v>
      </c>
    </row>
    <row r="177" spans="2:9" ht="25.5" x14ac:dyDescent="0.25">
      <c r="B177" s="167" t="s">
        <v>76</v>
      </c>
      <c r="C177" s="168"/>
      <c r="D177" s="169"/>
      <c r="E177" s="55" t="s">
        <v>149</v>
      </c>
      <c r="F177" s="56">
        <f>F178+F194</f>
        <v>3000000</v>
      </c>
      <c r="G177" s="56"/>
      <c r="H177" s="56">
        <f>H178+H201</f>
        <v>141561.38</v>
      </c>
      <c r="I177" s="70">
        <f t="shared" si="60"/>
        <v>4.7187126666666668</v>
      </c>
    </row>
    <row r="178" spans="2:9" ht="38.25" x14ac:dyDescent="0.25">
      <c r="B178" s="170" t="s">
        <v>150</v>
      </c>
      <c r="C178" s="171"/>
      <c r="D178" s="172"/>
      <c r="E178" s="57" t="s">
        <v>151</v>
      </c>
      <c r="F178" s="58">
        <f t="shared" ref="F178:F200" si="81">F179</f>
        <v>1500000</v>
      </c>
      <c r="G178" s="58"/>
      <c r="H178" s="58">
        <f t="shared" ref="H178:H205" si="82">H179</f>
        <v>141561.38</v>
      </c>
      <c r="I178" s="70">
        <f t="shared" si="60"/>
        <v>9.4374253333333336</v>
      </c>
    </row>
    <row r="179" spans="2:9" x14ac:dyDescent="0.25">
      <c r="B179" s="177" t="s">
        <v>80</v>
      </c>
      <c r="C179" s="178"/>
      <c r="D179" s="179"/>
      <c r="E179" s="59" t="s">
        <v>81</v>
      </c>
      <c r="F179" s="60">
        <f>F184+F180</f>
        <v>1500000</v>
      </c>
      <c r="G179" s="60"/>
      <c r="H179" s="60">
        <f>H184</f>
        <v>141561.38</v>
      </c>
      <c r="I179" s="70">
        <f t="shared" si="60"/>
        <v>9.4374253333333336</v>
      </c>
    </row>
    <row r="180" spans="2:9" x14ac:dyDescent="0.25">
      <c r="B180" s="173">
        <v>3</v>
      </c>
      <c r="C180" s="174"/>
      <c r="D180" s="175"/>
      <c r="E180" s="61" t="s">
        <v>3</v>
      </c>
      <c r="F180" s="62">
        <f t="shared" ref="F180" si="83">F181</f>
        <v>500000</v>
      </c>
      <c r="G180" s="62"/>
      <c r="H180" s="62">
        <f t="shared" ref="H180:H182" si="84">H181</f>
        <v>0</v>
      </c>
      <c r="I180" s="70">
        <f t="shared" si="60"/>
        <v>0</v>
      </c>
    </row>
    <row r="181" spans="2:9" x14ac:dyDescent="0.25">
      <c r="B181" s="161">
        <v>32</v>
      </c>
      <c r="C181" s="162"/>
      <c r="D181" s="163"/>
      <c r="E181" s="61" t="s">
        <v>13</v>
      </c>
      <c r="F181" s="62">
        <v>500000</v>
      </c>
      <c r="G181" s="62"/>
      <c r="H181" s="62">
        <f>H182</f>
        <v>0</v>
      </c>
      <c r="I181" s="70">
        <f t="shared" si="60"/>
        <v>0</v>
      </c>
    </row>
    <row r="182" spans="2:9" x14ac:dyDescent="0.25">
      <c r="B182" s="161">
        <v>322</v>
      </c>
      <c r="C182" s="162"/>
      <c r="D182" s="163"/>
      <c r="E182" s="61" t="s">
        <v>84</v>
      </c>
      <c r="F182" s="62">
        <f>F183</f>
        <v>0</v>
      </c>
      <c r="G182" s="62"/>
      <c r="H182" s="62">
        <f t="shared" si="84"/>
        <v>0</v>
      </c>
      <c r="I182" s="70" t="e">
        <f t="shared" si="60"/>
        <v>#DIV/0!</v>
      </c>
    </row>
    <row r="183" spans="2:9" x14ac:dyDescent="0.25">
      <c r="B183" s="164">
        <v>3225</v>
      </c>
      <c r="C183" s="165"/>
      <c r="D183" s="166"/>
      <c r="E183" s="63" t="s">
        <v>87</v>
      </c>
      <c r="F183" s="68">
        <v>0</v>
      </c>
      <c r="G183" s="68"/>
      <c r="H183" s="68">
        <v>0</v>
      </c>
      <c r="I183" s="70" t="e">
        <f t="shared" si="60"/>
        <v>#DIV/0!</v>
      </c>
    </row>
    <row r="184" spans="2:9" ht="25.5" x14ac:dyDescent="0.25">
      <c r="B184" s="173">
        <v>4</v>
      </c>
      <c r="C184" s="174"/>
      <c r="D184" s="175"/>
      <c r="E184" s="61" t="s">
        <v>5</v>
      </c>
      <c r="F184" s="62">
        <f t="shared" si="81"/>
        <v>1000000</v>
      </c>
      <c r="G184" s="62"/>
      <c r="H184" s="62">
        <f>H185+H189</f>
        <v>141561.38</v>
      </c>
      <c r="I184" s="70">
        <f t="shared" si="60"/>
        <v>14.156138000000002</v>
      </c>
    </row>
    <row r="185" spans="2:9" ht="25.5" x14ac:dyDescent="0.25">
      <c r="B185" s="161">
        <v>42</v>
      </c>
      <c r="C185" s="162"/>
      <c r="D185" s="163"/>
      <c r="E185" s="61" t="s">
        <v>152</v>
      </c>
      <c r="F185" s="62">
        <v>1000000</v>
      </c>
      <c r="G185" s="62"/>
      <c r="H185" s="62">
        <f>H186</f>
        <v>53051.24</v>
      </c>
      <c r="I185" s="70">
        <f t="shared" si="60"/>
        <v>5.3051240000000002</v>
      </c>
    </row>
    <row r="186" spans="2:9" x14ac:dyDescent="0.25">
      <c r="B186" s="161">
        <v>421</v>
      </c>
      <c r="C186" s="162"/>
      <c r="D186" s="163"/>
      <c r="E186" s="61" t="s">
        <v>153</v>
      </c>
      <c r="F186" s="62"/>
      <c r="G186" s="62"/>
      <c r="H186" s="62">
        <f t="shared" si="82"/>
        <v>53051.24</v>
      </c>
      <c r="I186" s="70" t="e">
        <f t="shared" si="60"/>
        <v>#DIV/0!</v>
      </c>
    </row>
    <row r="187" spans="2:9" x14ac:dyDescent="0.25">
      <c r="B187" s="164">
        <v>4212</v>
      </c>
      <c r="C187" s="165"/>
      <c r="D187" s="166"/>
      <c r="E187" s="63" t="s">
        <v>154</v>
      </c>
      <c r="F187" s="68"/>
      <c r="G187" s="68"/>
      <c r="H187" s="68">
        <v>53051.24</v>
      </c>
      <c r="I187" s="70" t="e">
        <f t="shared" si="60"/>
        <v>#DIV/0!</v>
      </c>
    </row>
    <row r="188" spans="2:9" ht="25.5" x14ac:dyDescent="0.25">
      <c r="B188" s="161">
        <v>45</v>
      </c>
      <c r="C188" s="162"/>
      <c r="D188" s="163"/>
      <c r="E188" s="61" t="s">
        <v>155</v>
      </c>
      <c r="F188" s="62"/>
      <c r="G188" s="62"/>
      <c r="H188" s="62">
        <f>H189</f>
        <v>88510.14</v>
      </c>
      <c r="I188" s="70" t="e">
        <f t="shared" si="60"/>
        <v>#DIV/0!</v>
      </c>
    </row>
    <row r="189" spans="2:9" ht="25.5" x14ac:dyDescent="0.25">
      <c r="B189" s="161">
        <v>451</v>
      </c>
      <c r="C189" s="162"/>
      <c r="D189" s="163"/>
      <c r="E189" s="61" t="s">
        <v>156</v>
      </c>
      <c r="F189" s="62"/>
      <c r="G189" s="62"/>
      <c r="H189" s="62">
        <f>H190</f>
        <v>88510.14</v>
      </c>
      <c r="I189" s="70" t="e">
        <f t="shared" si="60"/>
        <v>#DIV/0!</v>
      </c>
    </row>
    <row r="190" spans="2:9" ht="25.5" x14ac:dyDescent="0.25">
      <c r="B190" s="65">
        <v>4511</v>
      </c>
      <c r="C190" s="66"/>
      <c r="D190" s="67"/>
      <c r="E190" s="63" t="s">
        <v>156</v>
      </c>
      <c r="F190" s="68"/>
      <c r="G190" s="68"/>
      <c r="H190" s="68">
        <v>88510.14</v>
      </c>
      <c r="I190" s="70" t="e">
        <f t="shared" si="60"/>
        <v>#DIV/0!</v>
      </c>
    </row>
    <row r="191" spans="2:9" x14ac:dyDescent="0.25">
      <c r="B191" s="161">
        <v>422</v>
      </c>
      <c r="C191" s="162"/>
      <c r="D191" s="163"/>
      <c r="E191" s="61" t="s">
        <v>157</v>
      </c>
      <c r="F191" s="62"/>
      <c r="G191" s="62"/>
      <c r="H191" s="62">
        <f t="shared" si="82"/>
        <v>3089.99</v>
      </c>
      <c r="I191" s="70" t="e">
        <f t="shared" si="60"/>
        <v>#DIV/0!</v>
      </c>
    </row>
    <row r="192" spans="2:9" x14ac:dyDescent="0.25">
      <c r="B192" s="164">
        <v>4221</v>
      </c>
      <c r="C192" s="165"/>
      <c r="D192" s="166"/>
      <c r="E192" s="63" t="s">
        <v>158</v>
      </c>
      <c r="F192" s="68"/>
      <c r="G192" s="68"/>
      <c r="H192" s="68">
        <v>3089.99</v>
      </c>
      <c r="I192" s="70" t="e">
        <f t="shared" si="60"/>
        <v>#DIV/0!</v>
      </c>
    </row>
    <row r="193" spans="2:9" x14ac:dyDescent="0.25">
      <c r="B193" s="65">
        <v>4226</v>
      </c>
      <c r="C193" s="66"/>
      <c r="D193" s="67"/>
      <c r="E193" s="63" t="s">
        <v>159</v>
      </c>
      <c r="F193" s="68"/>
      <c r="G193" s="68"/>
      <c r="H193" s="68"/>
      <c r="I193" s="70" t="e">
        <f t="shared" si="60"/>
        <v>#DIV/0!</v>
      </c>
    </row>
    <row r="194" spans="2:9" ht="38.25" x14ac:dyDescent="0.25">
      <c r="B194" s="170" t="s">
        <v>160</v>
      </c>
      <c r="C194" s="171"/>
      <c r="D194" s="172"/>
      <c r="E194" s="57" t="s">
        <v>161</v>
      </c>
      <c r="F194" s="58">
        <f t="shared" si="81"/>
        <v>1500000</v>
      </c>
      <c r="G194" s="58"/>
      <c r="H194" s="58">
        <f t="shared" si="82"/>
        <v>0</v>
      </c>
      <c r="I194" s="70">
        <f t="shared" si="60"/>
        <v>0</v>
      </c>
    </row>
    <row r="195" spans="2:9" x14ac:dyDescent="0.25">
      <c r="B195" s="177" t="s">
        <v>80</v>
      </c>
      <c r="C195" s="178"/>
      <c r="D195" s="179"/>
      <c r="E195" s="59" t="s">
        <v>81</v>
      </c>
      <c r="F195" s="60">
        <f>F200+F196</f>
        <v>1500000</v>
      </c>
      <c r="G195" s="60"/>
      <c r="H195" s="60">
        <f>H200</f>
        <v>0</v>
      </c>
      <c r="I195" s="70">
        <f t="shared" si="60"/>
        <v>0</v>
      </c>
    </row>
    <row r="196" spans="2:9" x14ac:dyDescent="0.25">
      <c r="B196" s="173">
        <v>3</v>
      </c>
      <c r="C196" s="174"/>
      <c r="D196" s="175"/>
      <c r="E196" s="61" t="s">
        <v>3</v>
      </c>
      <c r="F196" s="62">
        <f t="shared" ref="F196" si="85">F197</f>
        <v>500000</v>
      </c>
      <c r="G196" s="62"/>
      <c r="H196" s="62">
        <f t="shared" ref="H196:H198" si="86">H197</f>
        <v>0</v>
      </c>
      <c r="I196" s="70">
        <f t="shared" si="60"/>
        <v>0</v>
      </c>
    </row>
    <row r="197" spans="2:9" x14ac:dyDescent="0.25">
      <c r="B197" s="161">
        <v>32</v>
      </c>
      <c r="C197" s="162"/>
      <c r="D197" s="163"/>
      <c r="E197" s="61" t="s">
        <v>13</v>
      </c>
      <c r="F197" s="62">
        <v>500000</v>
      </c>
      <c r="G197" s="62"/>
      <c r="H197" s="62">
        <f t="shared" si="86"/>
        <v>0</v>
      </c>
      <c r="I197" s="70">
        <f t="shared" si="60"/>
        <v>0</v>
      </c>
    </row>
    <row r="198" spans="2:9" x14ac:dyDescent="0.25">
      <c r="B198" s="161">
        <v>322</v>
      </c>
      <c r="C198" s="162"/>
      <c r="D198" s="163"/>
      <c r="E198" s="61" t="s">
        <v>84</v>
      </c>
      <c r="F198" s="62">
        <f>F199</f>
        <v>0</v>
      </c>
      <c r="G198" s="62"/>
      <c r="H198" s="62">
        <f t="shared" si="86"/>
        <v>0</v>
      </c>
      <c r="I198" s="70" t="e">
        <f t="shared" si="60"/>
        <v>#DIV/0!</v>
      </c>
    </row>
    <row r="199" spans="2:9" x14ac:dyDescent="0.25">
      <c r="B199" s="164">
        <v>3225</v>
      </c>
      <c r="C199" s="165"/>
      <c r="D199" s="166"/>
      <c r="E199" s="63" t="s">
        <v>87</v>
      </c>
      <c r="F199" s="68">
        <v>0</v>
      </c>
      <c r="G199" s="68"/>
      <c r="H199" s="68">
        <v>0</v>
      </c>
      <c r="I199" s="70" t="e">
        <f t="shared" si="60"/>
        <v>#DIV/0!</v>
      </c>
    </row>
    <row r="200" spans="2:9" ht="25.5" x14ac:dyDescent="0.25">
      <c r="B200" s="173">
        <v>4</v>
      </c>
      <c r="C200" s="174"/>
      <c r="D200" s="175"/>
      <c r="E200" s="61" t="s">
        <v>5</v>
      </c>
      <c r="F200" s="62">
        <f t="shared" si="81"/>
        <v>1000000</v>
      </c>
      <c r="G200" s="62"/>
      <c r="H200" s="62">
        <f t="shared" si="82"/>
        <v>0</v>
      </c>
      <c r="I200" s="70">
        <f t="shared" si="60"/>
        <v>0</v>
      </c>
    </row>
    <row r="201" spans="2:9" ht="25.5" x14ac:dyDescent="0.25">
      <c r="B201" s="161">
        <v>42</v>
      </c>
      <c r="C201" s="162"/>
      <c r="D201" s="163"/>
      <c r="E201" s="61" t="s">
        <v>152</v>
      </c>
      <c r="F201" s="62">
        <v>1000000</v>
      </c>
      <c r="G201" s="62"/>
      <c r="H201" s="62">
        <f t="shared" si="82"/>
        <v>0</v>
      </c>
      <c r="I201" s="70">
        <f t="shared" ref="I201:I264" si="87">H201/F201*100</f>
        <v>0</v>
      </c>
    </row>
    <row r="202" spans="2:9" x14ac:dyDescent="0.25">
      <c r="B202" s="161">
        <v>422</v>
      </c>
      <c r="C202" s="162"/>
      <c r="D202" s="163"/>
      <c r="E202" s="61" t="s">
        <v>157</v>
      </c>
      <c r="F202" s="62"/>
      <c r="G202" s="62"/>
      <c r="H202" s="62">
        <f t="shared" si="82"/>
        <v>0</v>
      </c>
      <c r="I202" s="70" t="e">
        <f t="shared" si="87"/>
        <v>#DIV/0!</v>
      </c>
    </row>
    <row r="203" spans="2:9" x14ac:dyDescent="0.25">
      <c r="B203" s="164">
        <v>4221</v>
      </c>
      <c r="C203" s="165"/>
      <c r="D203" s="166"/>
      <c r="E203" s="63" t="s">
        <v>158</v>
      </c>
      <c r="F203" s="68"/>
      <c r="G203" s="68"/>
      <c r="H203" s="68">
        <v>0</v>
      </c>
      <c r="I203" s="70" t="e">
        <f t="shared" si="87"/>
        <v>#DIV/0!</v>
      </c>
    </row>
    <row r="204" spans="2:9" x14ac:dyDescent="0.25">
      <c r="B204" s="65">
        <v>4226</v>
      </c>
      <c r="C204" s="66"/>
      <c r="D204" s="67"/>
      <c r="E204" s="63" t="s">
        <v>159</v>
      </c>
      <c r="F204" s="68"/>
      <c r="G204" s="68"/>
      <c r="H204" s="68"/>
      <c r="I204" s="70" t="e">
        <f t="shared" si="87"/>
        <v>#DIV/0!</v>
      </c>
    </row>
    <row r="205" spans="2:9" x14ac:dyDescent="0.25">
      <c r="B205" s="161">
        <v>451</v>
      </c>
      <c r="C205" s="162"/>
      <c r="D205" s="163"/>
      <c r="E205" s="61" t="s">
        <v>162</v>
      </c>
      <c r="F205" s="62"/>
      <c r="G205" s="62"/>
      <c r="H205" s="62">
        <f t="shared" si="82"/>
        <v>0</v>
      </c>
      <c r="I205" s="70" t="e">
        <f t="shared" si="87"/>
        <v>#DIV/0!</v>
      </c>
    </row>
    <row r="206" spans="2:9" x14ac:dyDescent="0.25">
      <c r="B206" s="164">
        <v>4511</v>
      </c>
      <c r="C206" s="165"/>
      <c r="D206" s="166"/>
      <c r="E206" s="63" t="s">
        <v>162</v>
      </c>
      <c r="F206" s="68"/>
      <c r="G206" s="68"/>
      <c r="H206" s="68">
        <v>0</v>
      </c>
      <c r="I206" s="70" t="e">
        <f t="shared" si="87"/>
        <v>#DIV/0!</v>
      </c>
    </row>
    <row r="207" spans="2:9" x14ac:dyDescent="0.25">
      <c r="B207" s="167" t="s">
        <v>163</v>
      </c>
      <c r="C207" s="168"/>
      <c r="D207" s="169"/>
      <c r="E207" s="55" t="s">
        <v>164</v>
      </c>
      <c r="F207" s="56">
        <f>F208+F215+F221</f>
        <v>81200</v>
      </c>
      <c r="G207" s="56"/>
      <c r="H207" s="56">
        <f>H208+H215+H221</f>
        <v>1200</v>
      </c>
      <c r="I207" s="70">
        <f t="shared" si="87"/>
        <v>1.4778325123152709</v>
      </c>
    </row>
    <row r="208" spans="2:9" x14ac:dyDescent="0.25">
      <c r="B208" s="170" t="s">
        <v>165</v>
      </c>
      <c r="C208" s="171"/>
      <c r="D208" s="172"/>
      <c r="E208" s="57" t="s">
        <v>166</v>
      </c>
      <c r="F208" s="58">
        <f t="shared" ref="F208:F210" si="88">F209</f>
        <v>30000</v>
      </c>
      <c r="G208" s="58"/>
      <c r="H208" s="58">
        <f t="shared" ref="H208:H211" si="89">H209</f>
        <v>0</v>
      </c>
      <c r="I208" s="70">
        <f t="shared" si="87"/>
        <v>0</v>
      </c>
    </row>
    <row r="209" spans="2:9" x14ac:dyDescent="0.25">
      <c r="B209" s="177" t="s">
        <v>80</v>
      </c>
      <c r="C209" s="178"/>
      <c r="D209" s="179"/>
      <c r="E209" s="59" t="s">
        <v>81</v>
      </c>
      <c r="F209" s="60">
        <f t="shared" si="88"/>
        <v>30000</v>
      </c>
      <c r="G209" s="60"/>
      <c r="H209" s="60">
        <f t="shared" si="89"/>
        <v>0</v>
      </c>
      <c r="I209" s="70">
        <f t="shared" si="87"/>
        <v>0</v>
      </c>
    </row>
    <row r="210" spans="2:9" ht="25.5" x14ac:dyDescent="0.25">
      <c r="B210" s="173">
        <v>4</v>
      </c>
      <c r="C210" s="174"/>
      <c r="D210" s="175"/>
      <c r="E210" s="61" t="s">
        <v>5</v>
      </c>
      <c r="F210" s="62">
        <f t="shared" si="88"/>
        <v>30000</v>
      </c>
      <c r="G210" s="62"/>
      <c r="H210" s="62">
        <f t="shared" si="89"/>
        <v>0</v>
      </c>
      <c r="I210" s="70">
        <f t="shared" si="87"/>
        <v>0</v>
      </c>
    </row>
    <row r="211" spans="2:9" ht="25.5" x14ac:dyDescent="0.25">
      <c r="B211" s="161">
        <v>45</v>
      </c>
      <c r="C211" s="162"/>
      <c r="D211" s="163"/>
      <c r="E211" s="61" t="s">
        <v>152</v>
      </c>
      <c r="F211" s="62">
        <v>30000</v>
      </c>
      <c r="G211" s="62"/>
      <c r="H211" s="62">
        <f t="shared" si="89"/>
        <v>0</v>
      </c>
      <c r="I211" s="70">
        <f t="shared" si="87"/>
        <v>0</v>
      </c>
    </row>
    <row r="212" spans="2:9" x14ac:dyDescent="0.25">
      <c r="B212" s="161">
        <v>451</v>
      </c>
      <c r="C212" s="162"/>
      <c r="D212" s="163"/>
      <c r="E212" s="61" t="s">
        <v>157</v>
      </c>
      <c r="F212" s="62"/>
      <c r="G212" s="62"/>
      <c r="H212" s="62">
        <f>H213+H214</f>
        <v>0</v>
      </c>
      <c r="I212" s="70" t="e">
        <f t="shared" si="87"/>
        <v>#DIV/0!</v>
      </c>
    </row>
    <row r="213" spans="2:9" x14ac:dyDescent="0.25">
      <c r="B213" s="164">
        <v>4511</v>
      </c>
      <c r="C213" s="165"/>
      <c r="D213" s="166"/>
      <c r="E213" s="63" t="s">
        <v>167</v>
      </c>
      <c r="F213" s="68"/>
      <c r="G213" s="68"/>
      <c r="H213" s="68">
        <v>0</v>
      </c>
      <c r="I213" s="70" t="e">
        <f t="shared" si="87"/>
        <v>#DIV/0!</v>
      </c>
    </row>
    <row r="214" spans="2:9" x14ac:dyDescent="0.25">
      <c r="B214" s="164"/>
      <c r="C214" s="165"/>
      <c r="D214" s="166"/>
      <c r="E214" s="63"/>
      <c r="F214" s="68"/>
      <c r="G214" s="68"/>
      <c r="H214" s="68">
        <v>0</v>
      </c>
      <c r="I214" s="70" t="e">
        <f t="shared" si="87"/>
        <v>#DIV/0!</v>
      </c>
    </row>
    <row r="215" spans="2:9" x14ac:dyDescent="0.25">
      <c r="B215" s="170" t="s">
        <v>116</v>
      </c>
      <c r="C215" s="171"/>
      <c r="D215" s="172"/>
      <c r="E215" s="57" t="s">
        <v>168</v>
      </c>
      <c r="F215" s="58">
        <f t="shared" ref="F215:F223" si="90">F216</f>
        <v>50000</v>
      </c>
      <c r="G215" s="58"/>
      <c r="H215" s="58">
        <f t="shared" ref="H215:H225" si="91">H216</f>
        <v>0</v>
      </c>
      <c r="I215" s="70">
        <f t="shared" si="87"/>
        <v>0</v>
      </c>
    </row>
    <row r="216" spans="2:9" x14ac:dyDescent="0.25">
      <c r="B216" s="177" t="s">
        <v>169</v>
      </c>
      <c r="C216" s="178"/>
      <c r="D216" s="179"/>
      <c r="E216" s="59" t="s">
        <v>170</v>
      </c>
      <c r="F216" s="60">
        <f t="shared" si="90"/>
        <v>50000</v>
      </c>
      <c r="G216" s="60"/>
      <c r="H216" s="60">
        <f t="shared" si="91"/>
        <v>0</v>
      </c>
      <c r="I216" s="70">
        <f t="shared" si="87"/>
        <v>0</v>
      </c>
    </row>
    <row r="217" spans="2:9" ht="25.5" x14ac:dyDescent="0.25">
      <c r="B217" s="173">
        <v>4</v>
      </c>
      <c r="C217" s="174"/>
      <c r="D217" s="175"/>
      <c r="E217" s="61" t="s">
        <v>5</v>
      </c>
      <c r="F217" s="62">
        <f t="shared" si="90"/>
        <v>50000</v>
      </c>
      <c r="G217" s="62"/>
      <c r="H217" s="62">
        <f t="shared" si="91"/>
        <v>0</v>
      </c>
      <c r="I217" s="70">
        <f t="shared" si="87"/>
        <v>0</v>
      </c>
    </row>
    <row r="218" spans="2:9" ht="25.5" x14ac:dyDescent="0.25">
      <c r="B218" s="161">
        <v>45</v>
      </c>
      <c r="C218" s="162"/>
      <c r="D218" s="163"/>
      <c r="E218" s="61" t="s">
        <v>171</v>
      </c>
      <c r="F218" s="62">
        <v>50000</v>
      </c>
      <c r="G218" s="62"/>
      <c r="H218" s="62">
        <f t="shared" si="91"/>
        <v>0</v>
      </c>
      <c r="I218" s="70">
        <f t="shared" si="87"/>
        <v>0</v>
      </c>
    </row>
    <row r="219" spans="2:9" ht="25.5" x14ac:dyDescent="0.25">
      <c r="B219" s="161">
        <v>451</v>
      </c>
      <c r="C219" s="162"/>
      <c r="D219" s="163"/>
      <c r="E219" s="61" t="s">
        <v>156</v>
      </c>
      <c r="F219" s="62"/>
      <c r="G219" s="62"/>
      <c r="H219" s="62">
        <f t="shared" si="91"/>
        <v>0</v>
      </c>
      <c r="I219" s="70" t="e">
        <f t="shared" si="87"/>
        <v>#DIV/0!</v>
      </c>
    </row>
    <row r="220" spans="2:9" ht="25.5" x14ac:dyDescent="0.25">
      <c r="B220" s="164">
        <v>4511</v>
      </c>
      <c r="C220" s="165"/>
      <c r="D220" s="166"/>
      <c r="E220" s="63" t="s">
        <v>156</v>
      </c>
      <c r="F220" s="68"/>
      <c r="G220" s="68"/>
      <c r="H220" s="68">
        <v>0</v>
      </c>
      <c r="I220" s="70" t="e">
        <f t="shared" si="87"/>
        <v>#DIV/0!</v>
      </c>
    </row>
    <row r="221" spans="2:9" x14ac:dyDescent="0.25">
      <c r="B221" s="170" t="s">
        <v>172</v>
      </c>
      <c r="C221" s="171"/>
      <c r="D221" s="172"/>
      <c r="E221" s="57" t="s">
        <v>173</v>
      </c>
      <c r="F221" s="58">
        <f t="shared" si="90"/>
        <v>1200</v>
      </c>
      <c r="G221" s="58"/>
      <c r="H221" s="58">
        <f t="shared" si="91"/>
        <v>1200</v>
      </c>
      <c r="I221" s="70">
        <f t="shared" si="87"/>
        <v>100</v>
      </c>
    </row>
    <row r="222" spans="2:9" x14ac:dyDescent="0.25">
      <c r="B222" s="177" t="s">
        <v>80</v>
      </c>
      <c r="C222" s="178"/>
      <c r="D222" s="179"/>
      <c r="E222" s="59" t="s">
        <v>81</v>
      </c>
      <c r="F222" s="60">
        <f t="shared" si="90"/>
        <v>1200</v>
      </c>
      <c r="G222" s="60"/>
      <c r="H222" s="60">
        <f t="shared" si="91"/>
        <v>1200</v>
      </c>
      <c r="I222" s="70">
        <f t="shared" si="87"/>
        <v>100</v>
      </c>
    </row>
    <row r="223" spans="2:9" ht="25.5" x14ac:dyDescent="0.25">
      <c r="B223" s="173">
        <v>4</v>
      </c>
      <c r="C223" s="174"/>
      <c r="D223" s="175"/>
      <c r="E223" s="61" t="s">
        <v>5</v>
      </c>
      <c r="F223" s="62">
        <f t="shared" si="90"/>
        <v>1200</v>
      </c>
      <c r="G223" s="62"/>
      <c r="H223" s="62">
        <f t="shared" si="91"/>
        <v>1200</v>
      </c>
      <c r="I223" s="70">
        <f t="shared" si="87"/>
        <v>100</v>
      </c>
    </row>
    <row r="224" spans="2:9" ht="25.5" x14ac:dyDescent="0.25">
      <c r="B224" s="161">
        <v>42</v>
      </c>
      <c r="C224" s="162"/>
      <c r="D224" s="163"/>
      <c r="E224" s="61" t="s">
        <v>152</v>
      </c>
      <c r="F224" s="62">
        <v>1200</v>
      </c>
      <c r="G224" s="62"/>
      <c r="H224" s="62">
        <f t="shared" si="91"/>
        <v>1200</v>
      </c>
      <c r="I224" s="70">
        <f t="shared" si="87"/>
        <v>100</v>
      </c>
    </row>
    <row r="225" spans="2:9" ht="25.5" x14ac:dyDescent="0.25">
      <c r="B225" s="161">
        <v>424</v>
      </c>
      <c r="C225" s="162"/>
      <c r="D225" s="163"/>
      <c r="E225" s="61" t="s">
        <v>174</v>
      </c>
      <c r="F225" s="62"/>
      <c r="G225" s="62"/>
      <c r="H225" s="62">
        <f t="shared" si="91"/>
        <v>1200</v>
      </c>
      <c r="I225" s="70" t="e">
        <f t="shared" si="87"/>
        <v>#DIV/0!</v>
      </c>
    </row>
    <row r="226" spans="2:9" x14ac:dyDescent="0.25">
      <c r="B226" s="164">
        <v>4241</v>
      </c>
      <c r="C226" s="165"/>
      <c r="D226" s="166"/>
      <c r="E226" s="63" t="s">
        <v>175</v>
      </c>
      <c r="F226" s="68"/>
      <c r="G226" s="68"/>
      <c r="H226" s="68">
        <v>1200</v>
      </c>
      <c r="I226" s="70" t="e">
        <f t="shared" si="87"/>
        <v>#DIV/0!</v>
      </c>
    </row>
    <row r="227" spans="2:9" ht="25.5" x14ac:dyDescent="0.25">
      <c r="B227" s="167" t="s">
        <v>76</v>
      </c>
      <c r="C227" s="168"/>
      <c r="D227" s="169"/>
      <c r="E227" s="55" t="s">
        <v>176</v>
      </c>
      <c r="F227" s="56">
        <f>F228+F298+F331+F342+F350+F384+F434+F440+F491+F501+F522+F556+F570+F581+F594+F619</f>
        <v>5159840</v>
      </c>
      <c r="G227" s="56"/>
      <c r="H227" s="56">
        <f>H228+H298+H331+H342+H350+H384+H434+H440+H491+H501+H522+H556+H570+H581+H594+H619</f>
        <v>3410141.6499999994</v>
      </c>
      <c r="I227" s="70">
        <f t="shared" si="87"/>
        <v>66.090065777233391</v>
      </c>
    </row>
    <row r="228" spans="2:9" x14ac:dyDescent="0.25">
      <c r="B228" s="170" t="s">
        <v>78</v>
      </c>
      <c r="C228" s="171"/>
      <c r="D228" s="172"/>
      <c r="E228" s="57" t="s">
        <v>79</v>
      </c>
      <c r="F228" s="58">
        <f>F229+F244+F249+F260+F265+F282+F293</f>
        <v>10000</v>
      </c>
      <c r="G228" s="58"/>
      <c r="H228" s="58">
        <f>H229</f>
        <v>8423.2999999999993</v>
      </c>
      <c r="I228" s="70">
        <f t="shared" si="87"/>
        <v>84.23299999999999</v>
      </c>
    </row>
    <row r="229" spans="2:9" x14ac:dyDescent="0.25">
      <c r="B229" s="177" t="s">
        <v>177</v>
      </c>
      <c r="C229" s="178"/>
      <c r="D229" s="179"/>
      <c r="E229" s="59" t="s">
        <v>178</v>
      </c>
      <c r="F229" s="60">
        <f>F230+F239</f>
        <v>5000</v>
      </c>
      <c r="G229" s="60"/>
      <c r="H229" s="60">
        <f t="shared" ref="H229:H230" si="92">H230</f>
        <v>8423.2999999999993</v>
      </c>
      <c r="I229" s="70">
        <f t="shared" si="87"/>
        <v>168.46599999999998</v>
      </c>
    </row>
    <row r="230" spans="2:9" x14ac:dyDescent="0.25">
      <c r="B230" s="173">
        <v>3</v>
      </c>
      <c r="C230" s="174"/>
      <c r="D230" s="175"/>
      <c r="E230" s="61" t="s">
        <v>3</v>
      </c>
      <c r="F230" s="62">
        <f t="shared" ref="F230" si="93">F231</f>
        <v>2000</v>
      </c>
      <c r="G230" s="62"/>
      <c r="H230" s="62">
        <f t="shared" si="92"/>
        <v>8423.2999999999993</v>
      </c>
      <c r="I230" s="70">
        <f t="shared" si="87"/>
        <v>421.16499999999996</v>
      </c>
    </row>
    <row r="231" spans="2:9" x14ac:dyDescent="0.25">
      <c r="B231" s="161">
        <v>32</v>
      </c>
      <c r="C231" s="162"/>
      <c r="D231" s="163"/>
      <c r="E231" s="61" t="s">
        <v>13</v>
      </c>
      <c r="F231" s="62">
        <v>2000</v>
      </c>
      <c r="G231" s="62"/>
      <c r="H231" s="62">
        <f t="shared" ref="H231" si="94">H232+H234+H237+H241</f>
        <v>8423.2999999999993</v>
      </c>
      <c r="I231" s="70">
        <f t="shared" si="87"/>
        <v>421.16499999999996</v>
      </c>
    </row>
    <row r="232" spans="2:9" x14ac:dyDescent="0.25">
      <c r="B232" s="161">
        <v>321</v>
      </c>
      <c r="C232" s="162"/>
      <c r="D232" s="163"/>
      <c r="E232" s="61" t="s">
        <v>27</v>
      </c>
      <c r="F232" s="62"/>
      <c r="G232" s="62"/>
      <c r="H232" s="62">
        <f t="shared" ref="H232" si="95">H233</f>
        <v>0</v>
      </c>
      <c r="I232" s="70" t="e">
        <f t="shared" si="87"/>
        <v>#DIV/0!</v>
      </c>
    </row>
    <row r="233" spans="2:9" x14ac:dyDescent="0.25">
      <c r="B233" s="164">
        <v>3211</v>
      </c>
      <c r="C233" s="165"/>
      <c r="D233" s="166"/>
      <c r="E233" s="63" t="s">
        <v>28</v>
      </c>
      <c r="F233" s="68"/>
      <c r="G233" s="68"/>
      <c r="H233" s="68"/>
      <c r="I233" s="70" t="e">
        <f t="shared" si="87"/>
        <v>#DIV/0!</v>
      </c>
    </row>
    <row r="234" spans="2:9" x14ac:dyDescent="0.25">
      <c r="B234" s="161">
        <v>322</v>
      </c>
      <c r="C234" s="162"/>
      <c r="D234" s="163"/>
      <c r="E234" s="61" t="s">
        <v>84</v>
      </c>
      <c r="F234" s="62"/>
      <c r="G234" s="62"/>
      <c r="H234" s="62">
        <f t="shared" ref="H234" si="96">H235+H236</f>
        <v>6928.84</v>
      </c>
      <c r="I234" s="70" t="e">
        <f t="shared" si="87"/>
        <v>#DIV/0!</v>
      </c>
    </row>
    <row r="235" spans="2:9" x14ac:dyDescent="0.25">
      <c r="B235" s="164">
        <v>3223</v>
      </c>
      <c r="C235" s="165"/>
      <c r="D235" s="166"/>
      <c r="E235" s="63" t="s">
        <v>86</v>
      </c>
      <c r="F235" s="68"/>
      <c r="G235" s="68"/>
      <c r="H235" s="68">
        <v>6928.84</v>
      </c>
      <c r="I235" s="70" t="e">
        <f t="shared" si="87"/>
        <v>#DIV/0!</v>
      </c>
    </row>
    <row r="236" spans="2:9" x14ac:dyDescent="0.25">
      <c r="B236" s="164">
        <v>3225</v>
      </c>
      <c r="C236" s="165"/>
      <c r="D236" s="166"/>
      <c r="E236" s="63" t="s">
        <v>87</v>
      </c>
      <c r="F236" s="68"/>
      <c r="G236" s="68"/>
      <c r="H236" s="68"/>
      <c r="I236" s="70" t="e">
        <f t="shared" si="87"/>
        <v>#DIV/0!</v>
      </c>
    </row>
    <row r="237" spans="2:9" x14ac:dyDescent="0.25">
      <c r="B237" s="161">
        <v>323</v>
      </c>
      <c r="C237" s="162"/>
      <c r="D237" s="163"/>
      <c r="E237" s="61" t="s">
        <v>89</v>
      </c>
      <c r="F237" s="62"/>
      <c r="G237" s="62"/>
      <c r="H237" s="62">
        <f>H238</f>
        <v>711.48</v>
      </c>
      <c r="I237" s="70" t="e">
        <f t="shared" si="87"/>
        <v>#DIV/0!</v>
      </c>
    </row>
    <row r="238" spans="2:9" x14ac:dyDescent="0.25">
      <c r="B238" s="164">
        <v>3232</v>
      </c>
      <c r="C238" s="165"/>
      <c r="D238" s="166"/>
      <c r="E238" s="63" t="s">
        <v>112</v>
      </c>
      <c r="F238" s="68"/>
      <c r="G238" s="68"/>
      <c r="H238" s="68">
        <v>711.48</v>
      </c>
      <c r="I238" s="70" t="e">
        <f t="shared" si="87"/>
        <v>#DIV/0!</v>
      </c>
    </row>
    <row r="239" spans="2:9" ht="25.5" x14ac:dyDescent="0.25">
      <c r="B239" s="173">
        <v>4</v>
      </c>
      <c r="C239" s="174"/>
      <c r="D239" s="175"/>
      <c r="E239" s="61" t="s">
        <v>5</v>
      </c>
      <c r="F239" s="62">
        <f t="shared" ref="F239" si="97">F240</f>
        <v>3000</v>
      </c>
      <c r="G239" s="62"/>
      <c r="H239" s="62">
        <f t="shared" ref="H239:H240" si="98">H240</f>
        <v>782.98</v>
      </c>
      <c r="I239" s="70">
        <f t="shared" si="87"/>
        <v>26.099333333333334</v>
      </c>
    </row>
    <row r="240" spans="2:9" ht="25.5" x14ac:dyDescent="0.25">
      <c r="B240" s="161">
        <v>42</v>
      </c>
      <c r="C240" s="162"/>
      <c r="D240" s="163"/>
      <c r="E240" s="61" t="s">
        <v>152</v>
      </c>
      <c r="F240" s="62">
        <v>3000</v>
      </c>
      <c r="G240" s="62"/>
      <c r="H240" s="62">
        <f t="shared" si="98"/>
        <v>782.98</v>
      </c>
      <c r="I240" s="70">
        <f t="shared" si="87"/>
        <v>26.099333333333334</v>
      </c>
    </row>
    <row r="241" spans="2:9" x14ac:dyDescent="0.25">
      <c r="B241" s="164">
        <v>4221</v>
      </c>
      <c r="C241" s="165"/>
      <c r="D241" s="166"/>
      <c r="E241" s="63" t="s">
        <v>158</v>
      </c>
      <c r="F241" s="68"/>
      <c r="G241" s="68"/>
      <c r="H241" s="68">
        <v>782.98</v>
      </c>
      <c r="I241" s="70" t="e">
        <f t="shared" si="87"/>
        <v>#DIV/0!</v>
      </c>
    </row>
    <row r="242" spans="2:9" x14ac:dyDescent="0.25">
      <c r="B242" s="164"/>
      <c r="C242" s="165"/>
      <c r="D242" s="166"/>
      <c r="E242" s="63"/>
      <c r="F242" s="68"/>
      <c r="G242" s="68"/>
      <c r="H242" s="68"/>
      <c r="I242" s="70" t="e">
        <f t="shared" si="87"/>
        <v>#DIV/0!</v>
      </c>
    </row>
    <row r="243" spans="2:9" x14ac:dyDescent="0.25">
      <c r="B243" s="164"/>
      <c r="C243" s="165"/>
      <c r="D243" s="166"/>
      <c r="E243" s="63"/>
      <c r="F243" s="68"/>
      <c r="G243" s="68"/>
      <c r="H243" s="68"/>
      <c r="I243" s="70" t="e">
        <f t="shared" si="87"/>
        <v>#DIV/0!</v>
      </c>
    </row>
    <row r="244" spans="2:9" ht="25.5" x14ac:dyDescent="0.25">
      <c r="B244" s="177" t="s">
        <v>179</v>
      </c>
      <c r="C244" s="178"/>
      <c r="D244" s="179"/>
      <c r="E244" s="59" t="s">
        <v>180</v>
      </c>
      <c r="F244" s="60">
        <f t="shared" ref="F244:F246" si="99">F245</f>
        <v>0</v>
      </c>
      <c r="G244" s="60"/>
      <c r="H244" s="60">
        <f t="shared" ref="H244:H247" si="100">H245</f>
        <v>0</v>
      </c>
      <c r="I244" s="70" t="e">
        <f t="shared" si="87"/>
        <v>#DIV/0!</v>
      </c>
    </row>
    <row r="245" spans="2:9" x14ac:dyDescent="0.25">
      <c r="B245" s="173">
        <v>3</v>
      </c>
      <c r="C245" s="174"/>
      <c r="D245" s="175"/>
      <c r="E245" s="61" t="s">
        <v>3</v>
      </c>
      <c r="F245" s="62">
        <f t="shared" si="99"/>
        <v>0</v>
      </c>
      <c r="G245" s="62"/>
      <c r="H245" s="62">
        <f t="shared" si="100"/>
        <v>0</v>
      </c>
      <c r="I245" s="70" t="e">
        <f t="shared" si="87"/>
        <v>#DIV/0!</v>
      </c>
    </row>
    <row r="246" spans="2:9" x14ac:dyDescent="0.25">
      <c r="B246" s="161">
        <v>32</v>
      </c>
      <c r="C246" s="162"/>
      <c r="D246" s="163"/>
      <c r="E246" s="61" t="s">
        <v>13</v>
      </c>
      <c r="F246" s="62">
        <f t="shared" si="99"/>
        <v>0</v>
      </c>
      <c r="G246" s="62"/>
      <c r="H246" s="62">
        <f t="shared" si="100"/>
        <v>0</v>
      </c>
      <c r="I246" s="70" t="e">
        <f t="shared" si="87"/>
        <v>#DIV/0!</v>
      </c>
    </row>
    <row r="247" spans="2:9" x14ac:dyDescent="0.25">
      <c r="B247" s="161">
        <v>323</v>
      </c>
      <c r="C247" s="162"/>
      <c r="D247" s="163"/>
      <c r="E247" s="61" t="s">
        <v>89</v>
      </c>
      <c r="F247" s="62"/>
      <c r="G247" s="62"/>
      <c r="H247" s="62">
        <f t="shared" si="100"/>
        <v>0</v>
      </c>
      <c r="I247" s="70" t="e">
        <f t="shared" si="87"/>
        <v>#DIV/0!</v>
      </c>
    </row>
    <row r="248" spans="2:9" x14ac:dyDescent="0.25">
      <c r="B248" s="164">
        <v>3239</v>
      </c>
      <c r="C248" s="165"/>
      <c r="D248" s="166"/>
      <c r="E248" s="63" t="s">
        <v>97</v>
      </c>
      <c r="F248" s="68"/>
      <c r="G248" s="68"/>
      <c r="H248" s="68"/>
      <c r="I248" s="70" t="e">
        <f t="shared" si="87"/>
        <v>#DIV/0!</v>
      </c>
    </row>
    <row r="249" spans="2:9" x14ac:dyDescent="0.25">
      <c r="B249" s="177" t="s">
        <v>181</v>
      </c>
      <c r="C249" s="178"/>
      <c r="D249" s="179"/>
      <c r="E249" s="59" t="s">
        <v>182</v>
      </c>
      <c r="F249" s="60">
        <f t="shared" ref="F249:F250" si="101">F250</f>
        <v>0</v>
      </c>
      <c r="G249" s="60"/>
      <c r="H249" s="60">
        <f t="shared" ref="H249:H250" si="102">H250</f>
        <v>0</v>
      </c>
      <c r="I249" s="70" t="e">
        <f t="shared" si="87"/>
        <v>#DIV/0!</v>
      </c>
    </row>
    <row r="250" spans="2:9" x14ac:dyDescent="0.25">
      <c r="B250" s="173">
        <v>3</v>
      </c>
      <c r="C250" s="174"/>
      <c r="D250" s="175"/>
      <c r="E250" s="61" t="s">
        <v>3</v>
      </c>
      <c r="F250" s="62">
        <f t="shared" si="101"/>
        <v>0</v>
      </c>
      <c r="G250" s="62"/>
      <c r="H250" s="62">
        <f t="shared" si="102"/>
        <v>0</v>
      </c>
      <c r="I250" s="70" t="e">
        <f t="shared" si="87"/>
        <v>#DIV/0!</v>
      </c>
    </row>
    <row r="251" spans="2:9" x14ac:dyDescent="0.25">
      <c r="B251" s="161">
        <v>32</v>
      </c>
      <c r="C251" s="162"/>
      <c r="D251" s="163"/>
      <c r="E251" s="61" t="s">
        <v>13</v>
      </c>
      <c r="F251" s="62">
        <v>0</v>
      </c>
      <c r="G251" s="62"/>
      <c r="H251" s="62">
        <f t="shared" ref="H251" si="103">H252+H254+H257</f>
        <v>0</v>
      </c>
      <c r="I251" s="70" t="e">
        <f t="shared" si="87"/>
        <v>#DIV/0!</v>
      </c>
    </row>
    <row r="252" spans="2:9" x14ac:dyDescent="0.25">
      <c r="B252" s="161">
        <v>321</v>
      </c>
      <c r="C252" s="162"/>
      <c r="D252" s="163"/>
      <c r="E252" s="61" t="s">
        <v>27</v>
      </c>
      <c r="F252" s="62"/>
      <c r="G252" s="62"/>
      <c r="H252" s="62">
        <f t="shared" ref="H252" si="104">H253</f>
        <v>0</v>
      </c>
      <c r="I252" s="70" t="e">
        <f t="shared" si="87"/>
        <v>#DIV/0!</v>
      </c>
    </row>
    <row r="253" spans="2:9" x14ac:dyDescent="0.25">
      <c r="B253" s="164">
        <v>3211</v>
      </c>
      <c r="C253" s="165"/>
      <c r="D253" s="166"/>
      <c r="E253" s="63" t="s">
        <v>28</v>
      </c>
      <c r="F253" s="68"/>
      <c r="G253" s="68"/>
      <c r="H253" s="68">
        <v>0</v>
      </c>
      <c r="I253" s="70" t="e">
        <f t="shared" si="87"/>
        <v>#DIV/0!</v>
      </c>
    </row>
    <row r="254" spans="2:9" x14ac:dyDescent="0.25">
      <c r="B254" s="161">
        <v>323</v>
      </c>
      <c r="C254" s="162"/>
      <c r="D254" s="163"/>
      <c r="E254" s="61" t="s">
        <v>89</v>
      </c>
      <c r="F254" s="62"/>
      <c r="G254" s="62"/>
      <c r="H254" s="62">
        <f t="shared" ref="H254" si="105">H255+H256</f>
        <v>0</v>
      </c>
      <c r="I254" s="70" t="e">
        <f t="shared" si="87"/>
        <v>#DIV/0!</v>
      </c>
    </row>
    <row r="255" spans="2:9" x14ac:dyDescent="0.25">
      <c r="B255" s="164">
        <v>3231</v>
      </c>
      <c r="C255" s="165"/>
      <c r="D255" s="166"/>
      <c r="E255" s="63" t="s">
        <v>90</v>
      </c>
      <c r="F255" s="68"/>
      <c r="G255" s="68"/>
      <c r="H255" s="68">
        <v>0</v>
      </c>
      <c r="I255" s="70" t="e">
        <f t="shared" si="87"/>
        <v>#DIV/0!</v>
      </c>
    </row>
    <row r="256" spans="2:9" x14ac:dyDescent="0.25">
      <c r="B256" s="164">
        <v>3239</v>
      </c>
      <c r="C256" s="165"/>
      <c r="D256" s="166"/>
      <c r="E256" s="63" t="s">
        <v>97</v>
      </c>
      <c r="F256" s="68"/>
      <c r="G256" s="68"/>
      <c r="H256" s="68">
        <v>0</v>
      </c>
      <c r="I256" s="70" t="e">
        <f t="shared" si="87"/>
        <v>#DIV/0!</v>
      </c>
    </row>
    <row r="257" spans="2:9" x14ac:dyDescent="0.25">
      <c r="B257" s="161">
        <v>329</v>
      </c>
      <c r="C257" s="162"/>
      <c r="D257" s="163"/>
      <c r="E257" s="61" t="s">
        <v>98</v>
      </c>
      <c r="F257" s="62"/>
      <c r="G257" s="62"/>
      <c r="H257" s="62">
        <f t="shared" ref="H257" si="106">H258+H259</f>
        <v>0</v>
      </c>
      <c r="I257" s="70" t="e">
        <f t="shared" si="87"/>
        <v>#DIV/0!</v>
      </c>
    </row>
    <row r="258" spans="2:9" x14ac:dyDescent="0.25">
      <c r="B258" s="164">
        <v>3293</v>
      </c>
      <c r="C258" s="165"/>
      <c r="D258" s="166"/>
      <c r="E258" s="63" t="s">
        <v>100</v>
      </c>
      <c r="F258" s="68"/>
      <c r="G258" s="68"/>
      <c r="H258" s="68"/>
      <c r="I258" s="70" t="e">
        <f t="shared" si="87"/>
        <v>#DIV/0!</v>
      </c>
    </row>
    <row r="259" spans="2:9" x14ac:dyDescent="0.25">
      <c r="B259" s="164">
        <v>3299</v>
      </c>
      <c r="C259" s="165"/>
      <c r="D259" s="166"/>
      <c r="E259" s="63" t="s">
        <v>98</v>
      </c>
      <c r="F259" s="68"/>
      <c r="G259" s="68"/>
      <c r="H259" s="68">
        <v>0</v>
      </c>
      <c r="I259" s="70" t="e">
        <f t="shared" si="87"/>
        <v>#DIV/0!</v>
      </c>
    </row>
    <row r="260" spans="2:9" x14ac:dyDescent="0.25">
      <c r="B260" s="177" t="s">
        <v>183</v>
      </c>
      <c r="C260" s="178"/>
      <c r="D260" s="179"/>
      <c r="E260" s="59" t="s">
        <v>184</v>
      </c>
      <c r="F260" s="60">
        <f t="shared" ref="F260:F262" si="107">F261</f>
        <v>0</v>
      </c>
      <c r="G260" s="60"/>
      <c r="H260" s="60">
        <f t="shared" ref="H260:H263" si="108">H261</f>
        <v>0</v>
      </c>
      <c r="I260" s="70" t="e">
        <f t="shared" si="87"/>
        <v>#DIV/0!</v>
      </c>
    </row>
    <row r="261" spans="2:9" x14ac:dyDescent="0.25">
      <c r="B261" s="173">
        <v>3</v>
      </c>
      <c r="C261" s="174"/>
      <c r="D261" s="175"/>
      <c r="E261" s="61" t="s">
        <v>3</v>
      </c>
      <c r="F261" s="62">
        <f t="shared" si="107"/>
        <v>0</v>
      </c>
      <c r="G261" s="62"/>
      <c r="H261" s="62">
        <f t="shared" si="108"/>
        <v>0</v>
      </c>
      <c r="I261" s="70" t="e">
        <f t="shared" si="87"/>
        <v>#DIV/0!</v>
      </c>
    </row>
    <row r="262" spans="2:9" x14ac:dyDescent="0.25">
      <c r="B262" s="161">
        <v>32</v>
      </c>
      <c r="C262" s="162"/>
      <c r="D262" s="163"/>
      <c r="E262" s="61" t="s">
        <v>13</v>
      </c>
      <c r="F262" s="62">
        <f t="shared" si="107"/>
        <v>0</v>
      </c>
      <c r="G262" s="62"/>
      <c r="H262" s="62">
        <f t="shared" si="108"/>
        <v>0</v>
      </c>
      <c r="I262" s="70" t="e">
        <f t="shared" si="87"/>
        <v>#DIV/0!</v>
      </c>
    </row>
    <row r="263" spans="2:9" x14ac:dyDescent="0.25">
      <c r="B263" s="161">
        <v>323</v>
      </c>
      <c r="C263" s="162"/>
      <c r="D263" s="163"/>
      <c r="E263" s="61" t="s">
        <v>89</v>
      </c>
      <c r="F263" s="62"/>
      <c r="G263" s="62"/>
      <c r="H263" s="62">
        <f t="shared" si="108"/>
        <v>0</v>
      </c>
      <c r="I263" s="70" t="e">
        <f t="shared" si="87"/>
        <v>#DIV/0!</v>
      </c>
    </row>
    <row r="264" spans="2:9" x14ac:dyDescent="0.25">
      <c r="B264" s="164">
        <v>3237</v>
      </c>
      <c r="C264" s="165"/>
      <c r="D264" s="166"/>
      <c r="E264" s="63" t="s">
        <v>95</v>
      </c>
      <c r="F264" s="68"/>
      <c r="G264" s="68"/>
      <c r="H264" s="68">
        <v>0</v>
      </c>
      <c r="I264" s="70" t="e">
        <f t="shared" si="87"/>
        <v>#DIV/0!</v>
      </c>
    </row>
    <row r="265" spans="2:9" x14ac:dyDescent="0.25">
      <c r="B265" s="177" t="s">
        <v>185</v>
      </c>
      <c r="C265" s="178"/>
      <c r="D265" s="179"/>
      <c r="E265" s="59" t="s">
        <v>186</v>
      </c>
      <c r="F265" s="60">
        <f t="shared" ref="F265" si="109">F266</f>
        <v>0</v>
      </c>
      <c r="G265" s="60"/>
      <c r="H265" s="60">
        <f t="shared" ref="H265" si="110">H266</f>
        <v>0</v>
      </c>
      <c r="I265" s="70" t="e">
        <f t="shared" ref="I265:I328" si="111">H265/F265*100</f>
        <v>#DIV/0!</v>
      </c>
    </row>
    <row r="266" spans="2:9" x14ac:dyDescent="0.25">
      <c r="B266" s="173">
        <v>3</v>
      </c>
      <c r="C266" s="174"/>
      <c r="D266" s="175"/>
      <c r="E266" s="61" t="s">
        <v>3</v>
      </c>
      <c r="F266" s="62">
        <f t="shared" ref="F266" si="112">F267+F270+F279</f>
        <v>0</v>
      </c>
      <c r="G266" s="62"/>
      <c r="H266" s="62">
        <f t="shared" ref="H266" si="113">H267+H270+H279</f>
        <v>0</v>
      </c>
      <c r="I266" s="70" t="e">
        <f t="shared" si="111"/>
        <v>#DIV/0!</v>
      </c>
    </row>
    <row r="267" spans="2:9" x14ac:dyDescent="0.25">
      <c r="B267" s="161">
        <v>31</v>
      </c>
      <c r="C267" s="162"/>
      <c r="D267" s="163"/>
      <c r="E267" s="61" t="s">
        <v>4</v>
      </c>
      <c r="F267" s="62">
        <v>0</v>
      </c>
      <c r="G267" s="62"/>
      <c r="H267" s="62">
        <f t="shared" ref="H267:H268" si="114">H268</f>
        <v>0</v>
      </c>
      <c r="I267" s="70" t="e">
        <f t="shared" si="111"/>
        <v>#DIV/0!</v>
      </c>
    </row>
    <row r="268" spans="2:9" x14ac:dyDescent="0.25">
      <c r="B268" s="161">
        <v>312</v>
      </c>
      <c r="C268" s="162"/>
      <c r="D268" s="163"/>
      <c r="E268" s="61" t="s">
        <v>134</v>
      </c>
      <c r="F268" s="62"/>
      <c r="G268" s="62"/>
      <c r="H268" s="62">
        <f t="shared" si="114"/>
        <v>0</v>
      </c>
      <c r="I268" s="70" t="e">
        <f t="shared" si="111"/>
        <v>#DIV/0!</v>
      </c>
    </row>
    <row r="269" spans="2:9" x14ac:dyDescent="0.25">
      <c r="B269" s="164">
        <v>3121</v>
      </c>
      <c r="C269" s="165"/>
      <c r="D269" s="166"/>
      <c r="E269" s="63" t="s">
        <v>134</v>
      </c>
      <c r="F269" s="68"/>
      <c r="G269" s="68"/>
      <c r="H269" s="68">
        <v>0</v>
      </c>
      <c r="I269" s="70" t="e">
        <f t="shared" si="111"/>
        <v>#DIV/0!</v>
      </c>
    </row>
    <row r="270" spans="2:9" x14ac:dyDescent="0.25">
      <c r="B270" s="161">
        <v>32</v>
      </c>
      <c r="C270" s="162"/>
      <c r="D270" s="163"/>
      <c r="E270" s="61" t="s">
        <v>13</v>
      </c>
      <c r="F270" s="62">
        <v>0</v>
      </c>
      <c r="G270" s="62"/>
      <c r="H270" s="62">
        <f t="shared" ref="H270" si="115">H271+H273+H277</f>
        <v>0</v>
      </c>
      <c r="I270" s="70" t="e">
        <f t="shared" si="111"/>
        <v>#DIV/0!</v>
      </c>
    </row>
    <row r="271" spans="2:9" x14ac:dyDescent="0.25">
      <c r="B271" s="161">
        <v>321</v>
      </c>
      <c r="C271" s="162"/>
      <c r="D271" s="163"/>
      <c r="E271" s="61" t="s">
        <v>27</v>
      </c>
      <c r="F271" s="62"/>
      <c r="G271" s="62"/>
      <c r="H271" s="62">
        <f t="shared" ref="H271" si="116">H272</f>
        <v>0</v>
      </c>
      <c r="I271" s="70" t="e">
        <f t="shared" si="111"/>
        <v>#DIV/0!</v>
      </c>
    </row>
    <row r="272" spans="2:9" x14ac:dyDescent="0.25">
      <c r="B272" s="164">
        <v>3211</v>
      </c>
      <c r="C272" s="165"/>
      <c r="D272" s="166"/>
      <c r="E272" s="63" t="s">
        <v>28</v>
      </c>
      <c r="F272" s="68"/>
      <c r="G272" s="68"/>
      <c r="H272" s="68">
        <v>0</v>
      </c>
      <c r="I272" s="70" t="e">
        <f t="shared" si="111"/>
        <v>#DIV/0!</v>
      </c>
    </row>
    <row r="273" spans="2:9" x14ac:dyDescent="0.25">
      <c r="B273" s="161">
        <v>323</v>
      </c>
      <c r="C273" s="162"/>
      <c r="D273" s="163"/>
      <c r="E273" s="61" t="s">
        <v>89</v>
      </c>
      <c r="F273" s="62"/>
      <c r="G273" s="62"/>
      <c r="H273" s="62">
        <f t="shared" ref="H273" si="117">H274+H275+H276</f>
        <v>0</v>
      </c>
      <c r="I273" s="70" t="e">
        <f t="shared" si="111"/>
        <v>#DIV/0!</v>
      </c>
    </row>
    <row r="274" spans="2:9" x14ac:dyDescent="0.25">
      <c r="B274" s="164">
        <v>3236</v>
      </c>
      <c r="C274" s="165"/>
      <c r="D274" s="166"/>
      <c r="E274" s="63" t="s">
        <v>94</v>
      </c>
      <c r="F274" s="68"/>
      <c r="G274" s="68"/>
      <c r="H274" s="68">
        <v>0</v>
      </c>
      <c r="I274" s="70" t="e">
        <f t="shared" si="111"/>
        <v>#DIV/0!</v>
      </c>
    </row>
    <row r="275" spans="2:9" x14ac:dyDescent="0.25">
      <c r="B275" s="164">
        <v>3237</v>
      </c>
      <c r="C275" s="165"/>
      <c r="D275" s="166"/>
      <c r="E275" s="63" t="s">
        <v>95</v>
      </c>
      <c r="F275" s="68"/>
      <c r="G275" s="68"/>
      <c r="H275" s="68">
        <v>0</v>
      </c>
      <c r="I275" s="70" t="e">
        <f t="shared" si="111"/>
        <v>#DIV/0!</v>
      </c>
    </row>
    <row r="276" spans="2:9" x14ac:dyDescent="0.25">
      <c r="B276" s="164">
        <v>3239</v>
      </c>
      <c r="C276" s="165"/>
      <c r="D276" s="166"/>
      <c r="E276" s="63" t="s">
        <v>97</v>
      </c>
      <c r="F276" s="68"/>
      <c r="G276" s="68"/>
      <c r="H276" s="68">
        <v>0</v>
      </c>
      <c r="I276" s="70" t="e">
        <f t="shared" si="111"/>
        <v>#DIV/0!</v>
      </c>
    </row>
    <row r="277" spans="2:9" x14ac:dyDescent="0.25">
      <c r="B277" s="161">
        <v>329</v>
      </c>
      <c r="C277" s="162"/>
      <c r="D277" s="163"/>
      <c r="E277" s="61" t="s">
        <v>98</v>
      </c>
      <c r="F277" s="62"/>
      <c r="G277" s="62"/>
      <c r="H277" s="62">
        <f t="shared" ref="H277" si="118">H278</f>
        <v>0</v>
      </c>
      <c r="I277" s="70" t="e">
        <f t="shared" si="111"/>
        <v>#DIV/0!</v>
      </c>
    </row>
    <row r="278" spans="2:9" x14ac:dyDescent="0.25">
      <c r="B278" s="164">
        <v>3299</v>
      </c>
      <c r="C278" s="165"/>
      <c r="D278" s="166"/>
      <c r="E278" s="63" t="s">
        <v>98</v>
      </c>
      <c r="F278" s="68"/>
      <c r="G278" s="68"/>
      <c r="H278" s="68">
        <v>0</v>
      </c>
      <c r="I278" s="70" t="e">
        <f t="shared" si="111"/>
        <v>#DIV/0!</v>
      </c>
    </row>
    <row r="279" spans="2:9" ht="25.5" x14ac:dyDescent="0.25">
      <c r="B279" s="161">
        <v>37</v>
      </c>
      <c r="C279" s="162"/>
      <c r="D279" s="163"/>
      <c r="E279" s="61" t="s">
        <v>106</v>
      </c>
      <c r="F279" s="62">
        <f t="shared" ref="F279" si="119">F280</f>
        <v>0</v>
      </c>
      <c r="G279" s="62"/>
      <c r="H279" s="62">
        <f t="shared" ref="H279:H280" si="120">H280</f>
        <v>0</v>
      </c>
      <c r="I279" s="70" t="e">
        <f t="shared" si="111"/>
        <v>#DIV/0!</v>
      </c>
    </row>
    <row r="280" spans="2:9" ht="25.5" x14ac:dyDescent="0.25">
      <c r="B280" s="161">
        <v>372</v>
      </c>
      <c r="C280" s="162"/>
      <c r="D280" s="163"/>
      <c r="E280" s="61" t="s">
        <v>107</v>
      </c>
      <c r="F280" s="62"/>
      <c r="G280" s="62"/>
      <c r="H280" s="62">
        <f t="shared" si="120"/>
        <v>0</v>
      </c>
      <c r="I280" s="70" t="e">
        <f t="shared" si="111"/>
        <v>#DIV/0!</v>
      </c>
    </row>
    <row r="281" spans="2:9" x14ac:dyDescent="0.25">
      <c r="B281" s="164">
        <v>3722</v>
      </c>
      <c r="C281" s="165"/>
      <c r="D281" s="166"/>
      <c r="E281" s="63" t="s">
        <v>108</v>
      </c>
      <c r="F281" s="68"/>
      <c r="G281" s="68"/>
      <c r="H281" s="68"/>
      <c r="I281" s="70" t="e">
        <f t="shared" si="111"/>
        <v>#DIV/0!</v>
      </c>
    </row>
    <row r="282" spans="2:9" x14ac:dyDescent="0.25">
      <c r="B282" s="177" t="s">
        <v>187</v>
      </c>
      <c r="C282" s="178"/>
      <c r="D282" s="179"/>
      <c r="E282" s="59" t="s">
        <v>188</v>
      </c>
      <c r="F282" s="60">
        <f t="shared" ref="F282:F283" si="121">F283</f>
        <v>5000</v>
      </c>
      <c r="G282" s="60"/>
      <c r="H282" s="60">
        <f t="shared" ref="H282:H283" si="122">H283</f>
        <v>5400</v>
      </c>
      <c r="I282" s="70">
        <f t="shared" si="111"/>
        <v>108</v>
      </c>
    </row>
    <row r="283" spans="2:9" x14ac:dyDescent="0.25">
      <c r="B283" s="173">
        <v>3</v>
      </c>
      <c r="C283" s="174"/>
      <c r="D283" s="175"/>
      <c r="E283" s="61" t="s">
        <v>3</v>
      </c>
      <c r="F283" s="62">
        <f t="shared" si="121"/>
        <v>5000</v>
      </c>
      <c r="G283" s="62"/>
      <c r="H283" s="62">
        <f t="shared" si="122"/>
        <v>5400</v>
      </c>
      <c r="I283" s="70">
        <f t="shared" si="111"/>
        <v>108</v>
      </c>
    </row>
    <row r="284" spans="2:9" x14ac:dyDescent="0.25">
      <c r="B284" s="161">
        <v>32</v>
      </c>
      <c r="C284" s="162"/>
      <c r="D284" s="163"/>
      <c r="E284" s="61" t="s">
        <v>13</v>
      </c>
      <c r="F284" s="62">
        <v>5000</v>
      </c>
      <c r="G284" s="62"/>
      <c r="H284" s="62">
        <f>H285</f>
        <v>5400</v>
      </c>
      <c r="I284" s="70">
        <f t="shared" si="111"/>
        <v>108</v>
      </c>
    </row>
    <row r="285" spans="2:9" x14ac:dyDescent="0.25">
      <c r="B285" s="161">
        <v>321</v>
      </c>
      <c r="C285" s="162"/>
      <c r="D285" s="163"/>
      <c r="E285" s="61" t="s">
        <v>27</v>
      </c>
      <c r="F285" s="62"/>
      <c r="G285" s="62"/>
      <c r="H285" s="62">
        <f>H286</f>
        <v>5400</v>
      </c>
      <c r="I285" s="70" t="e">
        <f t="shared" si="111"/>
        <v>#DIV/0!</v>
      </c>
    </row>
    <row r="286" spans="2:9" x14ac:dyDescent="0.25">
      <c r="B286" s="164">
        <v>3211</v>
      </c>
      <c r="C286" s="165"/>
      <c r="D286" s="166"/>
      <c r="E286" s="63" t="s">
        <v>28</v>
      </c>
      <c r="F286" s="68"/>
      <c r="G286" s="68"/>
      <c r="H286" s="68">
        <v>5400</v>
      </c>
      <c r="I286" s="70" t="e">
        <f t="shared" si="111"/>
        <v>#DIV/0!</v>
      </c>
    </row>
    <row r="287" spans="2:9" x14ac:dyDescent="0.25">
      <c r="B287" s="161">
        <v>322</v>
      </c>
      <c r="C287" s="162"/>
      <c r="D287" s="163"/>
      <c r="E287" s="61" t="s">
        <v>84</v>
      </c>
      <c r="F287" s="62"/>
      <c r="G287" s="62"/>
      <c r="H287" s="62" t="s">
        <v>318</v>
      </c>
      <c r="I287" s="70" t="e">
        <f t="shared" si="111"/>
        <v>#VALUE!</v>
      </c>
    </row>
    <row r="288" spans="2:9" x14ac:dyDescent="0.25">
      <c r="B288" s="164">
        <v>3221</v>
      </c>
      <c r="C288" s="165"/>
      <c r="D288" s="166"/>
      <c r="E288" s="63" t="s">
        <v>85</v>
      </c>
      <c r="F288" s="68"/>
      <c r="G288" s="68"/>
      <c r="H288" s="68">
        <v>0</v>
      </c>
      <c r="I288" s="70" t="e">
        <f t="shared" si="111"/>
        <v>#DIV/0!</v>
      </c>
    </row>
    <row r="289" spans="2:9" ht="25.5" x14ac:dyDescent="0.25">
      <c r="B289" s="164">
        <v>3224</v>
      </c>
      <c r="C289" s="165"/>
      <c r="D289" s="166"/>
      <c r="E289" s="63" t="s">
        <v>111</v>
      </c>
      <c r="F289" s="68"/>
      <c r="G289" s="68"/>
      <c r="H289" s="68">
        <v>0</v>
      </c>
      <c r="I289" s="70" t="e">
        <f t="shared" si="111"/>
        <v>#DIV/0!</v>
      </c>
    </row>
    <row r="290" spans="2:9" x14ac:dyDescent="0.25">
      <c r="B290" s="164">
        <v>3225</v>
      </c>
      <c r="C290" s="165"/>
      <c r="D290" s="166"/>
      <c r="E290" s="63" t="s">
        <v>87</v>
      </c>
      <c r="F290" s="68"/>
      <c r="G290" s="68"/>
      <c r="H290" s="68">
        <v>0</v>
      </c>
      <c r="I290" s="70" t="e">
        <f t="shared" si="111"/>
        <v>#DIV/0!</v>
      </c>
    </row>
    <row r="291" spans="2:9" x14ac:dyDescent="0.25">
      <c r="B291" s="161">
        <v>329</v>
      </c>
      <c r="C291" s="162"/>
      <c r="D291" s="163"/>
      <c r="E291" s="61" t="s">
        <v>98</v>
      </c>
      <c r="F291" s="62"/>
      <c r="G291" s="62"/>
      <c r="H291" s="62">
        <f t="shared" ref="H291" si="123">H292</f>
        <v>0</v>
      </c>
      <c r="I291" s="70" t="e">
        <f t="shared" si="111"/>
        <v>#DIV/0!</v>
      </c>
    </row>
    <row r="292" spans="2:9" x14ac:dyDescent="0.25">
      <c r="B292" s="164">
        <v>3299</v>
      </c>
      <c r="C292" s="165"/>
      <c r="D292" s="166"/>
      <c r="E292" s="63" t="s">
        <v>98</v>
      </c>
      <c r="F292" s="68"/>
      <c r="G292" s="68"/>
      <c r="H292" s="68">
        <v>0</v>
      </c>
      <c r="I292" s="70" t="e">
        <f t="shared" si="111"/>
        <v>#DIV/0!</v>
      </c>
    </row>
    <row r="293" spans="2:9" ht="25.5" x14ac:dyDescent="0.25">
      <c r="B293" s="177" t="s">
        <v>189</v>
      </c>
      <c r="C293" s="178"/>
      <c r="D293" s="179"/>
      <c r="E293" s="59" t="s">
        <v>190</v>
      </c>
      <c r="F293" s="60">
        <f t="shared" ref="F293:F294" si="124">F294</f>
        <v>0</v>
      </c>
      <c r="G293" s="60"/>
      <c r="H293" s="60">
        <f t="shared" ref="H293:H294" si="125">H294</f>
        <v>0</v>
      </c>
      <c r="I293" s="70" t="e">
        <f t="shared" si="111"/>
        <v>#DIV/0!</v>
      </c>
    </row>
    <row r="294" spans="2:9" x14ac:dyDescent="0.25">
      <c r="B294" s="173">
        <v>3</v>
      </c>
      <c r="C294" s="174"/>
      <c r="D294" s="175"/>
      <c r="E294" s="61" t="s">
        <v>3</v>
      </c>
      <c r="F294" s="62">
        <f t="shared" si="124"/>
        <v>0</v>
      </c>
      <c r="G294" s="62"/>
      <c r="H294" s="62">
        <f t="shared" si="125"/>
        <v>0</v>
      </c>
      <c r="I294" s="70" t="e">
        <f t="shared" si="111"/>
        <v>#DIV/0!</v>
      </c>
    </row>
    <row r="295" spans="2:9" x14ac:dyDescent="0.25">
      <c r="B295" s="161">
        <v>32</v>
      </c>
      <c r="C295" s="162"/>
      <c r="D295" s="163"/>
      <c r="E295" s="61" t="s">
        <v>13</v>
      </c>
      <c r="F295" s="62">
        <v>0</v>
      </c>
      <c r="G295" s="62"/>
      <c r="H295" s="62">
        <f>H296</f>
        <v>0</v>
      </c>
      <c r="I295" s="70" t="e">
        <f t="shared" si="111"/>
        <v>#DIV/0!</v>
      </c>
    </row>
    <row r="296" spans="2:9" x14ac:dyDescent="0.25">
      <c r="B296" s="161">
        <v>329</v>
      </c>
      <c r="C296" s="162"/>
      <c r="D296" s="163"/>
      <c r="E296" s="61" t="s">
        <v>98</v>
      </c>
      <c r="F296" s="62"/>
      <c r="G296" s="62"/>
      <c r="H296" s="62">
        <f t="shared" ref="H296" si="126">H297</f>
        <v>0</v>
      </c>
      <c r="I296" s="70" t="e">
        <f t="shared" si="111"/>
        <v>#DIV/0!</v>
      </c>
    </row>
    <row r="297" spans="2:9" x14ac:dyDescent="0.25">
      <c r="B297" s="164">
        <v>3299</v>
      </c>
      <c r="C297" s="165"/>
      <c r="D297" s="166"/>
      <c r="E297" s="63" t="s">
        <v>98</v>
      </c>
      <c r="F297" s="68"/>
      <c r="G297" s="68"/>
      <c r="H297" s="68">
        <v>0</v>
      </c>
      <c r="I297" s="70" t="e">
        <f t="shared" si="111"/>
        <v>#DIV/0!</v>
      </c>
    </row>
    <row r="298" spans="2:9" ht="25.5" x14ac:dyDescent="0.25">
      <c r="B298" s="170" t="s">
        <v>109</v>
      </c>
      <c r="C298" s="171"/>
      <c r="D298" s="172"/>
      <c r="E298" s="57" t="s">
        <v>191</v>
      </c>
      <c r="F298" s="58">
        <f t="shared" ref="F298" si="127">F299+F308</f>
        <v>2658000</v>
      </c>
      <c r="G298" s="58"/>
      <c r="H298" s="58">
        <f t="shared" ref="H298" si="128">H299+H308</f>
        <v>2656104.75</v>
      </c>
      <c r="I298" s="70">
        <f t="shared" si="111"/>
        <v>99.928696388261855</v>
      </c>
    </row>
    <row r="299" spans="2:9" x14ac:dyDescent="0.25">
      <c r="B299" s="177" t="s">
        <v>177</v>
      </c>
      <c r="C299" s="178"/>
      <c r="D299" s="179"/>
      <c r="E299" s="59" t="s">
        <v>178</v>
      </c>
      <c r="F299" s="60">
        <f t="shared" ref="F299:F300" si="129">F300</f>
        <v>0</v>
      </c>
      <c r="G299" s="60"/>
      <c r="H299" s="60">
        <f t="shared" ref="H299:H300" si="130">H300</f>
        <v>0</v>
      </c>
      <c r="I299" s="70" t="e">
        <f t="shared" si="111"/>
        <v>#DIV/0!</v>
      </c>
    </row>
    <row r="300" spans="2:9" x14ac:dyDescent="0.25">
      <c r="B300" s="173">
        <v>3</v>
      </c>
      <c r="C300" s="174"/>
      <c r="D300" s="175"/>
      <c r="E300" s="61" t="s">
        <v>3</v>
      </c>
      <c r="F300" s="62">
        <f t="shared" si="129"/>
        <v>0</v>
      </c>
      <c r="G300" s="62"/>
      <c r="H300" s="62">
        <f t="shared" si="130"/>
        <v>0</v>
      </c>
      <c r="I300" s="70" t="e">
        <f t="shared" si="111"/>
        <v>#DIV/0!</v>
      </c>
    </row>
    <row r="301" spans="2:9" x14ac:dyDescent="0.25">
      <c r="B301" s="161">
        <v>31</v>
      </c>
      <c r="C301" s="162"/>
      <c r="D301" s="163"/>
      <c r="E301" s="61" t="s">
        <v>4</v>
      </c>
      <c r="F301" s="62">
        <v>0</v>
      </c>
      <c r="G301" s="62"/>
      <c r="H301" s="62">
        <v>0</v>
      </c>
      <c r="I301" s="70" t="e">
        <f t="shared" si="111"/>
        <v>#DIV/0!</v>
      </c>
    </row>
    <row r="302" spans="2:9" x14ac:dyDescent="0.25">
      <c r="B302" s="161">
        <v>311</v>
      </c>
      <c r="C302" s="162"/>
      <c r="D302" s="163"/>
      <c r="E302" s="61" t="s">
        <v>25</v>
      </c>
      <c r="F302" s="62"/>
      <c r="G302" s="62"/>
      <c r="H302" s="62">
        <f t="shared" ref="H302" si="131">H303</f>
        <v>0</v>
      </c>
      <c r="I302" s="70" t="e">
        <f t="shared" si="111"/>
        <v>#DIV/0!</v>
      </c>
    </row>
    <row r="303" spans="2:9" x14ac:dyDescent="0.25">
      <c r="B303" s="164">
        <v>3111</v>
      </c>
      <c r="C303" s="165"/>
      <c r="D303" s="166"/>
      <c r="E303" s="63" t="s">
        <v>26</v>
      </c>
      <c r="F303" s="68"/>
      <c r="G303" s="68"/>
      <c r="H303" s="68">
        <v>0</v>
      </c>
      <c r="I303" s="70" t="e">
        <f t="shared" si="111"/>
        <v>#DIV/0!</v>
      </c>
    </row>
    <row r="304" spans="2:9" x14ac:dyDescent="0.25">
      <c r="B304" s="161">
        <v>312</v>
      </c>
      <c r="C304" s="162"/>
      <c r="D304" s="163"/>
      <c r="E304" s="61" t="s">
        <v>134</v>
      </c>
      <c r="F304" s="62"/>
      <c r="G304" s="62"/>
      <c r="H304" s="62">
        <f t="shared" ref="H304" si="132">H305</f>
        <v>0</v>
      </c>
      <c r="I304" s="70" t="e">
        <f t="shared" si="111"/>
        <v>#DIV/0!</v>
      </c>
    </row>
    <row r="305" spans="2:9" x14ac:dyDescent="0.25">
      <c r="B305" s="164">
        <v>3121</v>
      </c>
      <c r="C305" s="165"/>
      <c r="D305" s="166"/>
      <c r="E305" s="63" t="s">
        <v>134</v>
      </c>
      <c r="F305" s="68"/>
      <c r="G305" s="68"/>
      <c r="H305" s="68">
        <v>0</v>
      </c>
      <c r="I305" s="70" t="e">
        <f t="shared" si="111"/>
        <v>#DIV/0!</v>
      </c>
    </row>
    <row r="306" spans="2:9" x14ac:dyDescent="0.25">
      <c r="B306" s="161">
        <v>313</v>
      </c>
      <c r="C306" s="162"/>
      <c r="D306" s="163"/>
      <c r="E306" s="61" t="s">
        <v>135</v>
      </c>
      <c r="F306" s="62"/>
      <c r="G306" s="62"/>
      <c r="H306" s="62">
        <f t="shared" ref="H306" si="133">H307</f>
        <v>0</v>
      </c>
      <c r="I306" s="70" t="e">
        <f t="shared" si="111"/>
        <v>#DIV/0!</v>
      </c>
    </row>
    <row r="307" spans="2:9" ht="25.5" x14ac:dyDescent="0.25">
      <c r="B307" s="164">
        <v>3132</v>
      </c>
      <c r="C307" s="165"/>
      <c r="D307" s="166"/>
      <c r="E307" s="63" t="s">
        <v>136</v>
      </c>
      <c r="F307" s="68"/>
      <c r="G307" s="68"/>
      <c r="H307" s="68">
        <v>0</v>
      </c>
      <c r="I307" s="70" t="e">
        <f t="shared" si="111"/>
        <v>#DIV/0!</v>
      </c>
    </row>
    <row r="308" spans="2:9" x14ac:dyDescent="0.25">
      <c r="B308" s="177" t="s">
        <v>185</v>
      </c>
      <c r="C308" s="178"/>
      <c r="D308" s="179"/>
      <c r="E308" s="59" t="s">
        <v>186</v>
      </c>
      <c r="F308" s="60">
        <f t="shared" ref="F308" si="134">F309</f>
        <v>2658000</v>
      </c>
      <c r="G308" s="60"/>
      <c r="H308" s="60">
        <f t="shared" ref="H308" si="135">H309</f>
        <v>2656104.75</v>
      </c>
      <c r="I308" s="70">
        <f t="shared" si="111"/>
        <v>99.928696388261855</v>
      </c>
    </row>
    <row r="309" spans="2:9" x14ac:dyDescent="0.25">
      <c r="B309" s="173">
        <v>3</v>
      </c>
      <c r="C309" s="174"/>
      <c r="D309" s="175"/>
      <c r="E309" s="61" t="s">
        <v>3</v>
      </c>
      <c r="F309" s="62">
        <f>F310+F322+F328</f>
        <v>2658000</v>
      </c>
      <c r="G309" s="62"/>
      <c r="H309" s="62">
        <f>H310+H322+H328</f>
        <v>2656104.75</v>
      </c>
      <c r="I309" s="70">
        <f t="shared" si="111"/>
        <v>99.928696388261855</v>
      </c>
    </row>
    <row r="310" spans="2:9" x14ac:dyDescent="0.25">
      <c r="B310" s="161">
        <v>31</v>
      </c>
      <c r="C310" s="162"/>
      <c r="D310" s="163"/>
      <c r="E310" s="61" t="s">
        <v>4</v>
      </c>
      <c r="F310" s="62">
        <v>2579700</v>
      </c>
      <c r="G310" s="62"/>
      <c r="H310" s="62">
        <f>H311+H317+H319</f>
        <v>2586721.89</v>
      </c>
      <c r="I310" s="70">
        <f t="shared" si="111"/>
        <v>100.27219792999188</v>
      </c>
    </row>
    <row r="311" spans="2:9" x14ac:dyDescent="0.25">
      <c r="B311" s="161">
        <v>311</v>
      </c>
      <c r="C311" s="162"/>
      <c r="D311" s="163"/>
      <c r="E311" s="61" t="s">
        <v>25</v>
      </c>
      <c r="F311" s="62"/>
      <c r="G311" s="62"/>
      <c r="H311" s="62">
        <f>H312+H313+H315</f>
        <v>2143370.3100000005</v>
      </c>
      <c r="I311" s="70" t="e">
        <f t="shared" si="111"/>
        <v>#DIV/0!</v>
      </c>
    </row>
    <row r="312" spans="2:9" x14ac:dyDescent="0.25">
      <c r="B312" s="164">
        <v>3111</v>
      </c>
      <c r="C312" s="165"/>
      <c r="D312" s="166"/>
      <c r="E312" s="63" t="s">
        <v>26</v>
      </c>
      <c r="F312" s="68"/>
      <c r="G312" s="68"/>
      <c r="H312" s="68">
        <v>2104454.9900000002</v>
      </c>
      <c r="I312" s="70" t="e">
        <f t="shared" si="111"/>
        <v>#DIV/0!</v>
      </c>
    </row>
    <row r="313" spans="2:9" x14ac:dyDescent="0.25">
      <c r="B313" s="164">
        <v>3113</v>
      </c>
      <c r="C313" s="165"/>
      <c r="D313" s="166"/>
      <c r="E313" s="63" t="s">
        <v>192</v>
      </c>
      <c r="F313" s="68"/>
      <c r="G313" s="68"/>
      <c r="H313" s="68">
        <f>H314</f>
        <v>36406.47</v>
      </c>
      <c r="I313" s="70" t="e">
        <f t="shared" si="111"/>
        <v>#DIV/0!</v>
      </c>
    </row>
    <row r="314" spans="2:9" x14ac:dyDescent="0.25">
      <c r="B314" s="65">
        <v>31131</v>
      </c>
      <c r="C314" s="66"/>
      <c r="D314" s="67"/>
      <c r="E314" s="63" t="s">
        <v>192</v>
      </c>
      <c r="F314" s="68"/>
      <c r="G314" s="68"/>
      <c r="H314" s="68">
        <v>36406.47</v>
      </c>
      <c r="I314" s="70" t="e">
        <f t="shared" si="111"/>
        <v>#DIV/0!</v>
      </c>
    </row>
    <row r="315" spans="2:9" x14ac:dyDescent="0.25">
      <c r="B315" s="65">
        <v>3114</v>
      </c>
      <c r="C315" s="66"/>
      <c r="D315" s="67"/>
      <c r="E315" s="63" t="s">
        <v>193</v>
      </c>
      <c r="F315" s="68"/>
      <c r="G315" s="68"/>
      <c r="H315" s="68">
        <f>H316</f>
        <v>2508.85</v>
      </c>
      <c r="I315" s="70" t="e">
        <f t="shared" si="111"/>
        <v>#DIV/0!</v>
      </c>
    </row>
    <row r="316" spans="2:9" x14ac:dyDescent="0.25">
      <c r="B316" s="65">
        <v>31141</v>
      </c>
      <c r="C316" s="66"/>
      <c r="D316" s="67"/>
      <c r="E316" s="63" t="s">
        <v>193</v>
      </c>
      <c r="F316" s="68"/>
      <c r="G316" s="68"/>
      <c r="H316" s="68">
        <v>2508.85</v>
      </c>
      <c r="I316" s="70" t="e">
        <f t="shared" si="111"/>
        <v>#DIV/0!</v>
      </c>
    </row>
    <row r="317" spans="2:9" x14ac:dyDescent="0.25">
      <c r="B317" s="161">
        <v>312</v>
      </c>
      <c r="C317" s="162"/>
      <c r="D317" s="163"/>
      <c r="E317" s="61" t="s">
        <v>134</v>
      </c>
      <c r="F317" s="62"/>
      <c r="G317" s="62"/>
      <c r="H317" s="62">
        <f t="shared" ref="H317" si="136">H318</f>
        <v>91525.28</v>
      </c>
      <c r="I317" s="70" t="e">
        <f t="shared" si="111"/>
        <v>#DIV/0!</v>
      </c>
    </row>
    <row r="318" spans="2:9" x14ac:dyDescent="0.25">
      <c r="B318" s="164">
        <v>3121</v>
      </c>
      <c r="C318" s="165"/>
      <c r="D318" s="166"/>
      <c r="E318" s="63" t="s">
        <v>134</v>
      </c>
      <c r="F318" s="68"/>
      <c r="G318" s="68"/>
      <c r="H318" s="68">
        <v>91525.28</v>
      </c>
      <c r="I318" s="70" t="e">
        <f t="shared" si="111"/>
        <v>#DIV/0!</v>
      </c>
    </row>
    <row r="319" spans="2:9" x14ac:dyDescent="0.25">
      <c r="B319" s="161">
        <v>313</v>
      </c>
      <c r="C319" s="162"/>
      <c r="D319" s="163"/>
      <c r="E319" s="61" t="s">
        <v>135</v>
      </c>
      <c r="F319" s="62"/>
      <c r="G319" s="62"/>
      <c r="H319" s="62">
        <f>H320+H321</f>
        <v>351826.3</v>
      </c>
      <c r="I319" s="70" t="e">
        <f t="shared" si="111"/>
        <v>#DIV/0!</v>
      </c>
    </row>
    <row r="320" spans="2:9" ht="25.5" x14ac:dyDescent="0.25">
      <c r="B320" s="164">
        <v>3132</v>
      </c>
      <c r="C320" s="165"/>
      <c r="D320" s="166"/>
      <c r="E320" s="63" t="s">
        <v>136</v>
      </c>
      <c r="F320" s="68"/>
      <c r="G320" s="68"/>
      <c r="H320" s="68">
        <v>349700.13</v>
      </c>
      <c r="I320" s="70" t="e">
        <f t="shared" si="111"/>
        <v>#DIV/0!</v>
      </c>
    </row>
    <row r="321" spans="2:9" ht="25.5" x14ac:dyDescent="0.25">
      <c r="B321" s="65">
        <v>3133</v>
      </c>
      <c r="C321" s="66"/>
      <c r="D321" s="67"/>
      <c r="E321" s="63" t="s">
        <v>194</v>
      </c>
      <c r="F321" s="68"/>
      <c r="G321" s="68"/>
      <c r="H321" s="68">
        <v>2126.17</v>
      </c>
      <c r="I321" s="70" t="e">
        <f t="shared" si="111"/>
        <v>#DIV/0!</v>
      </c>
    </row>
    <row r="322" spans="2:9" x14ac:dyDescent="0.25">
      <c r="B322" s="161">
        <v>32</v>
      </c>
      <c r="C322" s="162"/>
      <c r="D322" s="163"/>
      <c r="E322" s="61" t="s">
        <v>13</v>
      </c>
      <c r="F322" s="62">
        <v>75300</v>
      </c>
      <c r="G322" s="62"/>
      <c r="H322" s="62">
        <f t="shared" ref="H322" si="137">H323+H325</f>
        <v>69382.86</v>
      </c>
      <c r="I322" s="70">
        <f t="shared" si="111"/>
        <v>92.141912350597607</v>
      </c>
    </row>
    <row r="323" spans="2:9" x14ac:dyDescent="0.25">
      <c r="B323" s="161">
        <v>321</v>
      </c>
      <c r="C323" s="162"/>
      <c r="D323" s="163"/>
      <c r="E323" s="61" t="s">
        <v>27</v>
      </c>
      <c r="F323" s="62"/>
      <c r="G323" s="62"/>
      <c r="H323" s="62">
        <f t="shared" ref="H323" si="138">H324</f>
        <v>68313.53</v>
      </c>
      <c r="I323" s="70" t="e">
        <f t="shared" si="111"/>
        <v>#DIV/0!</v>
      </c>
    </row>
    <row r="324" spans="2:9" ht="25.5" x14ac:dyDescent="0.25">
      <c r="B324" s="164">
        <v>3212</v>
      </c>
      <c r="C324" s="165"/>
      <c r="D324" s="166"/>
      <c r="E324" s="63" t="s">
        <v>138</v>
      </c>
      <c r="F324" s="68"/>
      <c r="G324" s="68"/>
      <c r="H324" s="68">
        <v>68313.53</v>
      </c>
      <c r="I324" s="70" t="e">
        <f t="shared" si="111"/>
        <v>#DIV/0!</v>
      </c>
    </row>
    <row r="325" spans="2:9" x14ac:dyDescent="0.25">
      <c r="B325" s="161">
        <v>329</v>
      </c>
      <c r="C325" s="162"/>
      <c r="D325" s="163"/>
      <c r="E325" s="61" t="s">
        <v>98</v>
      </c>
      <c r="F325" s="62"/>
      <c r="G325" s="62"/>
      <c r="H325" s="62">
        <f t="shared" ref="H325" si="139">H326+H327</f>
        <v>1069.33</v>
      </c>
      <c r="I325" s="70" t="e">
        <f t="shared" si="111"/>
        <v>#DIV/0!</v>
      </c>
    </row>
    <row r="326" spans="2:9" x14ac:dyDescent="0.25">
      <c r="B326" s="164">
        <v>3295</v>
      </c>
      <c r="C326" s="165"/>
      <c r="D326" s="166"/>
      <c r="E326" s="63" t="s">
        <v>102</v>
      </c>
      <c r="F326" s="68"/>
      <c r="G326" s="68"/>
      <c r="H326" s="68">
        <v>554.33000000000004</v>
      </c>
      <c r="I326" s="70" t="e">
        <f t="shared" si="111"/>
        <v>#DIV/0!</v>
      </c>
    </row>
    <row r="327" spans="2:9" x14ac:dyDescent="0.25">
      <c r="B327" s="164">
        <v>3296</v>
      </c>
      <c r="C327" s="165"/>
      <c r="D327" s="166"/>
      <c r="E327" s="63" t="s">
        <v>195</v>
      </c>
      <c r="F327" s="68"/>
      <c r="G327" s="68"/>
      <c r="H327" s="68">
        <v>515</v>
      </c>
      <c r="I327" s="70" t="e">
        <f t="shared" si="111"/>
        <v>#DIV/0!</v>
      </c>
    </row>
    <row r="328" spans="2:9" x14ac:dyDescent="0.25">
      <c r="B328" s="161">
        <v>34</v>
      </c>
      <c r="C328" s="162"/>
      <c r="D328" s="163"/>
      <c r="E328" s="61" t="s">
        <v>103</v>
      </c>
      <c r="F328" s="62">
        <v>3000</v>
      </c>
      <c r="G328" s="62"/>
      <c r="H328" s="62">
        <v>0</v>
      </c>
      <c r="I328" s="70">
        <f t="shared" si="111"/>
        <v>0</v>
      </c>
    </row>
    <row r="329" spans="2:9" x14ac:dyDescent="0.25">
      <c r="B329" s="161">
        <v>343</v>
      </c>
      <c r="C329" s="162"/>
      <c r="D329" s="163"/>
      <c r="E329" s="61" t="s">
        <v>104</v>
      </c>
      <c r="F329" s="62"/>
      <c r="G329" s="62"/>
      <c r="H329" s="62">
        <f t="shared" ref="H329" si="140">H330</f>
        <v>7749.2</v>
      </c>
      <c r="I329" s="70" t="e">
        <f t="shared" ref="I329:I392" si="141">H329/F329*100</f>
        <v>#DIV/0!</v>
      </c>
    </row>
    <row r="330" spans="2:9" x14ac:dyDescent="0.25">
      <c r="B330" s="164">
        <v>3433</v>
      </c>
      <c r="C330" s="165"/>
      <c r="D330" s="166"/>
      <c r="E330" s="63" t="s">
        <v>196</v>
      </c>
      <c r="F330" s="68"/>
      <c r="G330" s="68"/>
      <c r="H330" s="68">
        <v>7749.2</v>
      </c>
      <c r="I330" s="70" t="e">
        <f t="shared" si="141"/>
        <v>#DIV/0!</v>
      </c>
    </row>
    <row r="331" spans="2:9" x14ac:dyDescent="0.25">
      <c r="B331" s="170" t="s">
        <v>165</v>
      </c>
      <c r="C331" s="171"/>
      <c r="D331" s="172"/>
      <c r="E331" s="57" t="s">
        <v>117</v>
      </c>
      <c r="F331" s="58">
        <f t="shared" ref="F331:F333" si="142">F332</f>
        <v>520</v>
      </c>
      <c r="G331" s="58"/>
      <c r="H331" s="58">
        <f t="shared" ref="H331:H333" si="143">H332</f>
        <v>90</v>
      </c>
      <c r="I331" s="70">
        <f t="shared" si="141"/>
        <v>17.307692307692307</v>
      </c>
    </row>
    <row r="332" spans="2:9" x14ac:dyDescent="0.25">
      <c r="B332" s="177" t="s">
        <v>185</v>
      </c>
      <c r="C332" s="178"/>
      <c r="D332" s="179"/>
      <c r="E332" s="59" t="s">
        <v>186</v>
      </c>
      <c r="F332" s="60">
        <f t="shared" si="142"/>
        <v>520</v>
      </c>
      <c r="G332" s="60"/>
      <c r="H332" s="60">
        <f t="shared" si="143"/>
        <v>90</v>
      </c>
      <c r="I332" s="70">
        <f t="shared" si="141"/>
        <v>17.307692307692307</v>
      </c>
    </row>
    <row r="333" spans="2:9" x14ac:dyDescent="0.25">
      <c r="B333" s="173">
        <v>3</v>
      </c>
      <c r="C333" s="174"/>
      <c r="D333" s="175"/>
      <c r="E333" s="61" t="s">
        <v>3</v>
      </c>
      <c r="F333" s="62">
        <f t="shared" si="142"/>
        <v>520</v>
      </c>
      <c r="G333" s="62"/>
      <c r="H333" s="62">
        <f t="shared" si="143"/>
        <v>90</v>
      </c>
      <c r="I333" s="70">
        <f t="shared" si="141"/>
        <v>17.307692307692307</v>
      </c>
    </row>
    <row r="334" spans="2:9" x14ac:dyDescent="0.25">
      <c r="B334" s="161">
        <v>32</v>
      </c>
      <c r="C334" s="162"/>
      <c r="D334" s="163"/>
      <c r="E334" s="61" t="s">
        <v>13</v>
      </c>
      <c r="F334" s="62">
        <v>520</v>
      </c>
      <c r="G334" s="62"/>
      <c r="H334" s="62">
        <f t="shared" ref="H334" si="144">H335+H338+H340</f>
        <v>90</v>
      </c>
      <c r="I334" s="70">
        <f t="shared" si="141"/>
        <v>17.307692307692307</v>
      </c>
    </row>
    <row r="335" spans="2:9" x14ac:dyDescent="0.25">
      <c r="B335" s="161">
        <v>321</v>
      </c>
      <c r="C335" s="162"/>
      <c r="D335" s="163"/>
      <c r="E335" s="61" t="s">
        <v>27</v>
      </c>
      <c r="F335" s="62"/>
      <c r="G335" s="62"/>
      <c r="H335" s="62">
        <f t="shared" ref="H335" si="145">SUM(H336+H337)</f>
        <v>90</v>
      </c>
      <c r="I335" s="70" t="e">
        <f t="shared" si="141"/>
        <v>#DIV/0!</v>
      </c>
    </row>
    <row r="336" spans="2:9" x14ac:dyDescent="0.25">
      <c r="B336" s="164">
        <v>3211</v>
      </c>
      <c r="C336" s="165"/>
      <c r="D336" s="166"/>
      <c r="E336" s="63" t="s">
        <v>28</v>
      </c>
      <c r="F336" s="68"/>
      <c r="G336" s="68"/>
      <c r="H336" s="68">
        <v>90</v>
      </c>
      <c r="I336" s="70" t="e">
        <f t="shared" si="141"/>
        <v>#DIV/0!</v>
      </c>
    </row>
    <row r="337" spans="2:9" x14ac:dyDescent="0.25">
      <c r="B337" s="164">
        <v>3213</v>
      </c>
      <c r="C337" s="165"/>
      <c r="D337" s="166"/>
      <c r="E337" s="63" t="s">
        <v>82</v>
      </c>
      <c r="F337" s="68"/>
      <c r="G337" s="68"/>
      <c r="H337" s="68"/>
      <c r="I337" s="70" t="e">
        <f t="shared" si="141"/>
        <v>#DIV/0!</v>
      </c>
    </row>
    <row r="338" spans="2:9" x14ac:dyDescent="0.25">
      <c r="B338" s="161">
        <v>323</v>
      </c>
      <c r="C338" s="162"/>
      <c r="D338" s="163"/>
      <c r="E338" s="61" t="s">
        <v>89</v>
      </c>
      <c r="F338" s="62"/>
      <c r="G338" s="62"/>
      <c r="H338" s="62">
        <f t="shared" ref="H338" si="146">H339</f>
        <v>0</v>
      </c>
      <c r="I338" s="70" t="e">
        <f t="shared" si="141"/>
        <v>#DIV/0!</v>
      </c>
    </row>
    <row r="339" spans="2:9" x14ac:dyDescent="0.25">
      <c r="B339" s="164">
        <v>3237</v>
      </c>
      <c r="C339" s="165"/>
      <c r="D339" s="166"/>
      <c r="E339" s="63" t="s">
        <v>95</v>
      </c>
      <c r="F339" s="68"/>
      <c r="G339" s="68"/>
      <c r="H339" s="68"/>
      <c r="I339" s="70" t="e">
        <f t="shared" si="141"/>
        <v>#DIV/0!</v>
      </c>
    </row>
    <row r="340" spans="2:9" x14ac:dyDescent="0.25">
      <c r="B340" s="161">
        <v>329</v>
      </c>
      <c r="C340" s="162"/>
      <c r="D340" s="163"/>
      <c r="E340" s="61" t="s">
        <v>98</v>
      </c>
      <c r="F340" s="62"/>
      <c r="G340" s="62"/>
      <c r="H340" s="62">
        <f t="shared" ref="H340" si="147">H341</f>
        <v>0</v>
      </c>
      <c r="I340" s="70" t="e">
        <f t="shared" si="141"/>
        <v>#DIV/0!</v>
      </c>
    </row>
    <row r="341" spans="2:9" x14ac:dyDescent="0.25">
      <c r="B341" s="164">
        <v>3293</v>
      </c>
      <c r="C341" s="165"/>
      <c r="D341" s="166"/>
      <c r="E341" s="63" t="s">
        <v>100</v>
      </c>
      <c r="F341" s="68"/>
      <c r="G341" s="68"/>
      <c r="H341" s="68"/>
      <c r="I341" s="70" t="e">
        <f t="shared" si="141"/>
        <v>#DIV/0!</v>
      </c>
    </row>
    <row r="342" spans="2:9" x14ac:dyDescent="0.25">
      <c r="B342" s="170" t="s">
        <v>116</v>
      </c>
      <c r="C342" s="171"/>
      <c r="D342" s="172"/>
      <c r="E342" s="57" t="s">
        <v>119</v>
      </c>
      <c r="F342" s="58">
        <f t="shared" ref="F342:F344" si="148">F343</f>
        <v>2000</v>
      </c>
      <c r="G342" s="58"/>
      <c r="H342" s="58">
        <f t="shared" ref="H342:H344" si="149">H343</f>
        <v>1448.1</v>
      </c>
      <c r="I342" s="70">
        <f t="shared" si="141"/>
        <v>72.405000000000001</v>
      </c>
    </row>
    <row r="343" spans="2:9" x14ac:dyDescent="0.25">
      <c r="B343" s="177" t="s">
        <v>185</v>
      </c>
      <c r="C343" s="178"/>
      <c r="D343" s="179"/>
      <c r="E343" s="59" t="s">
        <v>186</v>
      </c>
      <c r="F343" s="60">
        <f t="shared" si="148"/>
        <v>2000</v>
      </c>
      <c r="G343" s="60"/>
      <c r="H343" s="60">
        <f t="shared" si="149"/>
        <v>1448.1</v>
      </c>
      <c r="I343" s="70">
        <f t="shared" si="141"/>
        <v>72.405000000000001</v>
      </c>
    </row>
    <row r="344" spans="2:9" x14ac:dyDescent="0.25">
      <c r="B344" s="173">
        <v>3</v>
      </c>
      <c r="C344" s="174"/>
      <c r="D344" s="175"/>
      <c r="E344" s="61" t="s">
        <v>3</v>
      </c>
      <c r="F344" s="62">
        <f t="shared" si="148"/>
        <v>2000</v>
      </c>
      <c r="G344" s="62"/>
      <c r="H344" s="62">
        <f t="shared" si="149"/>
        <v>1448.1</v>
      </c>
      <c r="I344" s="70">
        <f t="shared" si="141"/>
        <v>72.405000000000001</v>
      </c>
    </row>
    <row r="345" spans="2:9" x14ac:dyDescent="0.25">
      <c r="B345" s="161">
        <v>32</v>
      </c>
      <c r="C345" s="162"/>
      <c r="D345" s="163"/>
      <c r="E345" s="61" t="s">
        <v>13</v>
      </c>
      <c r="F345" s="62">
        <v>2000</v>
      </c>
      <c r="G345" s="62"/>
      <c r="H345" s="62">
        <f t="shared" ref="H345" si="150">H346+H348</f>
        <v>1448.1</v>
      </c>
      <c r="I345" s="70">
        <f t="shared" si="141"/>
        <v>72.405000000000001</v>
      </c>
    </row>
    <row r="346" spans="2:9" x14ac:dyDescent="0.25">
      <c r="B346" s="161">
        <v>321</v>
      </c>
      <c r="C346" s="162"/>
      <c r="D346" s="163"/>
      <c r="E346" s="61" t="s">
        <v>27</v>
      </c>
      <c r="F346" s="62"/>
      <c r="G346" s="62"/>
      <c r="H346" s="62">
        <f t="shared" ref="H346" si="151">H347</f>
        <v>0</v>
      </c>
      <c r="I346" s="70" t="e">
        <f t="shared" si="141"/>
        <v>#DIV/0!</v>
      </c>
    </row>
    <row r="347" spans="2:9" x14ac:dyDescent="0.25">
      <c r="B347" s="164">
        <v>3211</v>
      </c>
      <c r="C347" s="165"/>
      <c r="D347" s="166"/>
      <c r="E347" s="63" t="s">
        <v>28</v>
      </c>
      <c r="F347" s="68"/>
      <c r="G347" s="68"/>
      <c r="H347" s="68">
        <v>0</v>
      </c>
      <c r="I347" s="70" t="e">
        <f t="shared" si="141"/>
        <v>#DIV/0!</v>
      </c>
    </row>
    <row r="348" spans="2:9" x14ac:dyDescent="0.25">
      <c r="B348" s="161">
        <v>329</v>
      </c>
      <c r="C348" s="162"/>
      <c r="D348" s="163"/>
      <c r="E348" s="61" t="s">
        <v>98</v>
      </c>
      <c r="F348" s="62"/>
      <c r="G348" s="62"/>
      <c r="H348" s="62">
        <f t="shared" ref="H348" si="152">H349</f>
        <v>1448.1</v>
      </c>
      <c r="I348" s="70" t="e">
        <f t="shared" si="141"/>
        <v>#DIV/0!</v>
      </c>
    </row>
    <row r="349" spans="2:9" x14ac:dyDescent="0.25">
      <c r="B349" s="164">
        <v>3293</v>
      </c>
      <c r="C349" s="165"/>
      <c r="D349" s="166"/>
      <c r="E349" s="63" t="s">
        <v>100</v>
      </c>
      <c r="F349" s="68"/>
      <c r="G349" s="68"/>
      <c r="H349" s="68">
        <v>1448.1</v>
      </c>
      <c r="I349" s="70" t="e">
        <f t="shared" si="141"/>
        <v>#DIV/0!</v>
      </c>
    </row>
    <row r="350" spans="2:9" x14ac:dyDescent="0.25">
      <c r="B350" s="170" t="s">
        <v>118</v>
      </c>
      <c r="C350" s="171"/>
      <c r="D350" s="172"/>
      <c r="E350" s="57" t="s">
        <v>197</v>
      </c>
      <c r="F350" s="58">
        <f t="shared" ref="F350" si="153">F351+F364+F379</f>
        <v>302000</v>
      </c>
      <c r="G350" s="58"/>
      <c r="H350" s="58">
        <f t="shared" ref="H350" si="154">H351+H364+H379</f>
        <v>218262.3</v>
      </c>
      <c r="I350" s="70">
        <f t="shared" si="141"/>
        <v>72.272284768211918</v>
      </c>
    </row>
    <row r="351" spans="2:9" ht="25.5" x14ac:dyDescent="0.25">
      <c r="B351" s="177" t="s">
        <v>198</v>
      </c>
      <c r="C351" s="178"/>
      <c r="D351" s="179"/>
      <c r="E351" s="59" t="s">
        <v>199</v>
      </c>
      <c r="F351" s="60">
        <f t="shared" ref="F351" si="155">F352+F360</f>
        <v>0</v>
      </c>
      <c r="G351" s="60"/>
      <c r="H351" s="60">
        <f t="shared" ref="H351" si="156">H352+H360</f>
        <v>0</v>
      </c>
      <c r="I351" s="70" t="e">
        <f t="shared" si="141"/>
        <v>#DIV/0!</v>
      </c>
    </row>
    <row r="352" spans="2:9" x14ac:dyDescent="0.25">
      <c r="B352" s="173">
        <v>3</v>
      </c>
      <c r="C352" s="174"/>
      <c r="D352" s="175"/>
      <c r="E352" s="61" t="s">
        <v>3</v>
      </c>
      <c r="F352" s="62">
        <f t="shared" ref="F352" si="157">F353</f>
        <v>0</v>
      </c>
      <c r="G352" s="62"/>
      <c r="H352" s="62">
        <f t="shared" ref="H352" si="158">H353</f>
        <v>0</v>
      </c>
      <c r="I352" s="70" t="e">
        <f t="shared" si="141"/>
        <v>#DIV/0!</v>
      </c>
    </row>
    <row r="353" spans="2:9" x14ac:dyDescent="0.25">
      <c r="B353" s="161">
        <v>32</v>
      </c>
      <c r="C353" s="162"/>
      <c r="D353" s="163"/>
      <c r="E353" s="61" t="s">
        <v>13</v>
      </c>
      <c r="F353" s="62">
        <f t="shared" ref="F353" si="159">F354+F358</f>
        <v>0</v>
      </c>
      <c r="G353" s="62"/>
      <c r="H353" s="62">
        <f t="shared" ref="H353" si="160">H354+H358</f>
        <v>0</v>
      </c>
      <c r="I353" s="70" t="e">
        <f t="shared" si="141"/>
        <v>#DIV/0!</v>
      </c>
    </row>
    <row r="354" spans="2:9" x14ac:dyDescent="0.25">
      <c r="B354" s="161">
        <v>322</v>
      </c>
      <c r="C354" s="162"/>
      <c r="D354" s="163"/>
      <c r="E354" s="61" t="s">
        <v>84</v>
      </c>
      <c r="F354" s="62"/>
      <c r="G354" s="62"/>
      <c r="H354" s="62">
        <f t="shared" ref="H354" si="161">SUM(H355+H356+H357)</f>
        <v>0</v>
      </c>
      <c r="I354" s="70" t="e">
        <f t="shared" si="141"/>
        <v>#DIV/0!</v>
      </c>
    </row>
    <row r="355" spans="2:9" x14ac:dyDescent="0.25">
      <c r="B355" s="164">
        <v>3221</v>
      </c>
      <c r="C355" s="165"/>
      <c r="D355" s="166"/>
      <c r="E355" s="63" t="s">
        <v>85</v>
      </c>
      <c r="F355" s="68"/>
      <c r="G355" s="68"/>
      <c r="H355" s="68">
        <v>0</v>
      </c>
      <c r="I355" s="70" t="e">
        <f t="shared" si="141"/>
        <v>#DIV/0!</v>
      </c>
    </row>
    <row r="356" spans="2:9" x14ac:dyDescent="0.25">
      <c r="B356" s="164">
        <v>3222</v>
      </c>
      <c r="C356" s="165"/>
      <c r="D356" s="166"/>
      <c r="E356" s="63" t="s">
        <v>200</v>
      </c>
      <c r="F356" s="68"/>
      <c r="G356" s="68"/>
      <c r="H356" s="68">
        <v>0</v>
      </c>
      <c r="I356" s="70" t="e">
        <f t="shared" si="141"/>
        <v>#DIV/0!</v>
      </c>
    </row>
    <row r="357" spans="2:9" x14ac:dyDescent="0.25">
      <c r="B357" s="164">
        <v>3225</v>
      </c>
      <c r="C357" s="165"/>
      <c r="D357" s="166"/>
      <c r="E357" s="63" t="s">
        <v>87</v>
      </c>
      <c r="F357" s="68"/>
      <c r="G357" s="68"/>
      <c r="H357" s="68">
        <v>0</v>
      </c>
      <c r="I357" s="70" t="e">
        <f t="shared" si="141"/>
        <v>#DIV/0!</v>
      </c>
    </row>
    <row r="358" spans="2:9" x14ac:dyDescent="0.25">
      <c r="B358" s="161">
        <v>323</v>
      </c>
      <c r="C358" s="162"/>
      <c r="D358" s="163"/>
      <c r="E358" s="61" t="s">
        <v>89</v>
      </c>
      <c r="F358" s="62"/>
      <c r="G358" s="62"/>
      <c r="H358" s="62">
        <f t="shared" ref="H358" si="162">H359</f>
        <v>0</v>
      </c>
      <c r="I358" s="70" t="e">
        <f t="shared" si="141"/>
        <v>#DIV/0!</v>
      </c>
    </row>
    <row r="359" spans="2:9" x14ac:dyDescent="0.25">
      <c r="B359" s="164">
        <v>3236</v>
      </c>
      <c r="C359" s="165"/>
      <c r="D359" s="166"/>
      <c r="E359" s="63" t="s">
        <v>94</v>
      </c>
      <c r="F359" s="68"/>
      <c r="G359" s="68"/>
      <c r="H359" s="68">
        <v>0</v>
      </c>
      <c r="I359" s="70" t="e">
        <f t="shared" si="141"/>
        <v>#DIV/0!</v>
      </c>
    </row>
    <row r="360" spans="2:9" ht="25.5" x14ac:dyDescent="0.25">
      <c r="B360" s="173">
        <v>4</v>
      </c>
      <c r="C360" s="174"/>
      <c r="D360" s="175"/>
      <c r="E360" s="61" t="s">
        <v>5</v>
      </c>
      <c r="F360" s="62">
        <f t="shared" ref="F360:F361" si="163">F361</f>
        <v>0</v>
      </c>
      <c r="G360" s="62"/>
      <c r="H360" s="62">
        <f t="shared" ref="H360:H362" si="164">H361</f>
        <v>0</v>
      </c>
      <c r="I360" s="70" t="e">
        <f t="shared" si="141"/>
        <v>#DIV/0!</v>
      </c>
    </row>
    <row r="361" spans="2:9" ht="25.5" x14ac:dyDescent="0.25">
      <c r="B361" s="161">
        <v>42</v>
      </c>
      <c r="C361" s="162"/>
      <c r="D361" s="163"/>
      <c r="E361" s="61" t="s">
        <v>152</v>
      </c>
      <c r="F361" s="62">
        <f t="shared" si="163"/>
        <v>0</v>
      </c>
      <c r="G361" s="62"/>
      <c r="H361" s="62">
        <f t="shared" si="164"/>
        <v>0</v>
      </c>
      <c r="I361" s="70" t="e">
        <f t="shared" si="141"/>
        <v>#DIV/0!</v>
      </c>
    </row>
    <row r="362" spans="2:9" x14ac:dyDescent="0.25">
      <c r="B362" s="161">
        <v>422</v>
      </c>
      <c r="C362" s="162"/>
      <c r="D362" s="163"/>
      <c r="E362" s="61" t="s">
        <v>157</v>
      </c>
      <c r="F362" s="62"/>
      <c r="G362" s="62"/>
      <c r="H362" s="62">
        <f t="shared" si="164"/>
        <v>0</v>
      </c>
      <c r="I362" s="70" t="e">
        <f t="shared" si="141"/>
        <v>#DIV/0!</v>
      </c>
    </row>
    <row r="363" spans="2:9" ht="25.5" x14ac:dyDescent="0.25">
      <c r="B363" s="164">
        <v>4227</v>
      </c>
      <c r="C363" s="165"/>
      <c r="D363" s="166"/>
      <c r="E363" s="63" t="s">
        <v>201</v>
      </c>
      <c r="F363" s="68"/>
      <c r="G363" s="68"/>
      <c r="H363" s="68">
        <v>0</v>
      </c>
      <c r="I363" s="70" t="e">
        <f t="shared" si="141"/>
        <v>#DIV/0!</v>
      </c>
    </row>
    <row r="364" spans="2:9" x14ac:dyDescent="0.25">
      <c r="B364" s="177" t="s">
        <v>181</v>
      </c>
      <c r="C364" s="178"/>
      <c r="D364" s="179"/>
      <c r="E364" s="59" t="s">
        <v>182</v>
      </c>
      <c r="F364" s="60">
        <f t="shared" ref="F364" si="165">F365+F375</f>
        <v>2000</v>
      </c>
      <c r="G364" s="60"/>
      <c r="H364" s="60">
        <f t="shared" ref="H364" si="166">H365+H375</f>
        <v>1151.3599999999999</v>
      </c>
      <c r="I364" s="70">
        <f t="shared" si="141"/>
        <v>57.567999999999998</v>
      </c>
    </row>
    <row r="365" spans="2:9" x14ac:dyDescent="0.25">
      <c r="B365" s="173">
        <v>3</v>
      </c>
      <c r="C365" s="174"/>
      <c r="D365" s="175"/>
      <c r="E365" s="61" t="s">
        <v>3</v>
      </c>
      <c r="F365" s="62">
        <f t="shared" ref="F365" si="167">F366</f>
        <v>2000</v>
      </c>
      <c r="G365" s="62"/>
      <c r="H365" s="62">
        <f t="shared" ref="H365" si="168">H366</f>
        <v>1151.3599999999999</v>
      </c>
      <c r="I365" s="70">
        <f t="shared" si="141"/>
        <v>57.567999999999998</v>
      </c>
    </row>
    <row r="366" spans="2:9" x14ac:dyDescent="0.25">
      <c r="B366" s="161">
        <v>32</v>
      </c>
      <c r="C366" s="162"/>
      <c r="D366" s="163"/>
      <c r="E366" s="61" t="s">
        <v>13</v>
      </c>
      <c r="F366" s="62">
        <v>2000</v>
      </c>
      <c r="G366" s="62"/>
      <c r="H366" s="62">
        <f t="shared" ref="H366" si="169">H367+H369+H373</f>
        <v>1151.3599999999999</v>
      </c>
      <c r="I366" s="70">
        <f t="shared" si="141"/>
        <v>57.567999999999998</v>
      </c>
    </row>
    <row r="367" spans="2:9" x14ac:dyDescent="0.25">
      <c r="B367" s="161">
        <v>321</v>
      </c>
      <c r="C367" s="162"/>
      <c r="D367" s="163"/>
      <c r="E367" s="61" t="s">
        <v>27</v>
      </c>
      <c r="F367" s="62"/>
      <c r="G367" s="62"/>
      <c r="H367" s="62">
        <f t="shared" ref="H367" si="170">H368</f>
        <v>0</v>
      </c>
      <c r="I367" s="70" t="e">
        <f t="shared" si="141"/>
        <v>#DIV/0!</v>
      </c>
    </row>
    <row r="368" spans="2:9" x14ac:dyDescent="0.25">
      <c r="B368" s="164">
        <v>3213</v>
      </c>
      <c r="C368" s="165"/>
      <c r="D368" s="166"/>
      <c r="E368" s="63" t="s">
        <v>82</v>
      </c>
      <c r="F368" s="68"/>
      <c r="G368" s="68"/>
      <c r="H368" s="68">
        <v>0</v>
      </c>
      <c r="I368" s="70" t="e">
        <f t="shared" si="141"/>
        <v>#DIV/0!</v>
      </c>
    </row>
    <row r="369" spans="2:9" x14ac:dyDescent="0.25">
      <c r="B369" s="161">
        <v>322</v>
      </c>
      <c r="C369" s="162"/>
      <c r="D369" s="163"/>
      <c r="E369" s="61" t="s">
        <v>84</v>
      </c>
      <c r="F369" s="62"/>
      <c r="G369" s="62"/>
      <c r="H369" s="62">
        <f t="shared" ref="H369" si="171">H370+H371+H372</f>
        <v>1151.3599999999999</v>
      </c>
      <c r="I369" s="70" t="e">
        <f t="shared" si="141"/>
        <v>#DIV/0!</v>
      </c>
    </row>
    <row r="370" spans="2:9" x14ac:dyDescent="0.25">
      <c r="B370" s="164">
        <v>3221</v>
      </c>
      <c r="C370" s="165"/>
      <c r="D370" s="166"/>
      <c r="E370" s="63" t="s">
        <v>85</v>
      </c>
      <c r="F370" s="68"/>
      <c r="G370" s="68"/>
      <c r="H370" s="68">
        <v>0</v>
      </c>
      <c r="I370" s="70" t="e">
        <f t="shared" si="141"/>
        <v>#DIV/0!</v>
      </c>
    </row>
    <row r="371" spans="2:9" x14ac:dyDescent="0.25">
      <c r="B371" s="164">
        <v>3222</v>
      </c>
      <c r="C371" s="165"/>
      <c r="D371" s="166"/>
      <c r="E371" s="63" t="s">
        <v>200</v>
      </c>
      <c r="F371" s="68"/>
      <c r="G371" s="68"/>
      <c r="H371" s="68">
        <v>0</v>
      </c>
      <c r="I371" s="70" t="e">
        <f t="shared" si="141"/>
        <v>#DIV/0!</v>
      </c>
    </row>
    <row r="372" spans="2:9" x14ac:dyDescent="0.25">
      <c r="B372" s="164">
        <v>3225</v>
      </c>
      <c r="C372" s="165"/>
      <c r="D372" s="166"/>
      <c r="E372" s="63" t="s">
        <v>87</v>
      </c>
      <c r="F372" s="68"/>
      <c r="G372" s="68"/>
      <c r="H372" s="68">
        <v>1151.3599999999999</v>
      </c>
      <c r="I372" s="70" t="e">
        <f t="shared" si="141"/>
        <v>#DIV/0!</v>
      </c>
    </row>
    <row r="373" spans="2:9" x14ac:dyDescent="0.25">
      <c r="B373" s="161">
        <v>323</v>
      </c>
      <c r="C373" s="162"/>
      <c r="D373" s="163"/>
      <c r="E373" s="61" t="s">
        <v>89</v>
      </c>
      <c r="F373" s="62"/>
      <c r="G373" s="62"/>
      <c r="H373" s="62">
        <f t="shared" ref="H373" si="172">H374</f>
        <v>0</v>
      </c>
      <c r="I373" s="70" t="e">
        <f t="shared" si="141"/>
        <v>#DIV/0!</v>
      </c>
    </row>
    <row r="374" spans="2:9" x14ac:dyDescent="0.25">
      <c r="B374" s="164">
        <v>3236</v>
      </c>
      <c r="C374" s="165"/>
      <c r="D374" s="166"/>
      <c r="E374" s="63" t="s">
        <v>94</v>
      </c>
      <c r="F374" s="68"/>
      <c r="G374" s="68"/>
      <c r="H374" s="68">
        <v>0</v>
      </c>
      <c r="I374" s="70" t="e">
        <f t="shared" si="141"/>
        <v>#DIV/0!</v>
      </c>
    </row>
    <row r="375" spans="2:9" ht="25.5" x14ac:dyDescent="0.25">
      <c r="B375" s="173">
        <v>4</v>
      </c>
      <c r="C375" s="174"/>
      <c r="D375" s="175"/>
      <c r="E375" s="61" t="s">
        <v>5</v>
      </c>
      <c r="F375" s="62">
        <f t="shared" ref="F375:F376" si="173">F376</f>
        <v>0</v>
      </c>
      <c r="G375" s="62"/>
      <c r="H375" s="62">
        <f t="shared" ref="H375:H377" si="174">H376</f>
        <v>0</v>
      </c>
      <c r="I375" s="70" t="e">
        <f t="shared" si="141"/>
        <v>#DIV/0!</v>
      </c>
    </row>
    <row r="376" spans="2:9" ht="25.5" x14ac:dyDescent="0.25">
      <c r="B376" s="161">
        <v>42</v>
      </c>
      <c r="C376" s="162"/>
      <c r="D376" s="163"/>
      <c r="E376" s="61" t="s">
        <v>152</v>
      </c>
      <c r="F376" s="62">
        <f t="shared" si="173"/>
        <v>0</v>
      </c>
      <c r="G376" s="62"/>
      <c r="H376" s="62">
        <f t="shared" si="174"/>
        <v>0</v>
      </c>
      <c r="I376" s="70" t="e">
        <f t="shared" si="141"/>
        <v>#DIV/0!</v>
      </c>
    </row>
    <row r="377" spans="2:9" x14ac:dyDescent="0.25">
      <c r="B377" s="161">
        <v>422</v>
      </c>
      <c r="C377" s="162"/>
      <c r="D377" s="163"/>
      <c r="E377" s="61" t="s">
        <v>157</v>
      </c>
      <c r="F377" s="62"/>
      <c r="G377" s="62"/>
      <c r="H377" s="62">
        <f t="shared" si="174"/>
        <v>0</v>
      </c>
      <c r="I377" s="70" t="e">
        <f t="shared" si="141"/>
        <v>#DIV/0!</v>
      </c>
    </row>
    <row r="378" spans="2:9" ht="25.5" x14ac:dyDescent="0.25">
      <c r="B378" s="164">
        <v>4227</v>
      </c>
      <c r="C378" s="165"/>
      <c r="D378" s="166"/>
      <c r="E378" s="63" t="s">
        <v>201</v>
      </c>
      <c r="F378" s="68"/>
      <c r="G378" s="68"/>
      <c r="H378" s="68">
        <v>0</v>
      </c>
      <c r="I378" s="70" t="e">
        <f t="shared" si="141"/>
        <v>#DIV/0!</v>
      </c>
    </row>
    <row r="379" spans="2:9" x14ac:dyDescent="0.25">
      <c r="B379" s="177" t="s">
        <v>185</v>
      </c>
      <c r="C379" s="178"/>
      <c r="D379" s="179"/>
      <c r="E379" s="59" t="s">
        <v>186</v>
      </c>
      <c r="F379" s="60">
        <f t="shared" ref="F379:F380" si="175">F380</f>
        <v>300000</v>
      </c>
      <c r="G379" s="60"/>
      <c r="H379" s="60">
        <f t="shared" ref="H379:H382" si="176">H380</f>
        <v>217110.94</v>
      </c>
      <c r="I379" s="70">
        <f t="shared" si="141"/>
        <v>72.370313333333343</v>
      </c>
    </row>
    <row r="380" spans="2:9" x14ac:dyDescent="0.25">
      <c r="B380" s="173">
        <v>3</v>
      </c>
      <c r="C380" s="174"/>
      <c r="D380" s="175"/>
      <c r="E380" s="61" t="s">
        <v>3</v>
      </c>
      <c r="F380" s="62">
        <f t="shared" si="175"/>
        <v>300000</v>
      </c>
      <c r="G380" s="62"/>
      <c r="H380" s="62">
        <f t="shared" si="176"/>
        <v>217110.94</v>
      </c>
      <c r="I380" s="70">
        <f t="shared" si="141"/>
        <v>72.370313333333343</v>
      </c>
    </row>
    <row r="381" spans="2:9" x14ac:dyDescent="0.25">
      <c r="B381" s="161">
        <v>32</v>
      </c>
      <c r="C381" s="162"/>
      <c r="D381" s="163"/>
      <c r="E381" s="61" t="s">
        <v>13</v>
      </c>
      <c r="F381" s="62">
        <v>300000</v>
      </c>
      <c r="G381" s="62"/>
      <c r="H381" s="62">
        <f t="shared" si="176"/>
        <v>217110.94</v>
      </c>
      <c r="I381" s="70">
        <f t="shared" si="141"/>
        <v>72.370313333333343</v>
      </c>
    </row>
    <row r="382" spans="2:9" x14ac:dyDescent="0.25">
      <c r="B382" s="161">
        <v>322</v>
      </c>
      <c r="C382" s="162"/>
      <c r="D382" s="163"/>
      <c r="E382" s="61" t="s">
        <v>84</v>
      </c>
      <c r="F382" s="62"/>
      <c r="G382" s="62"/>
      <c r="H382" s="62">
        <f t="shared" si="176"/>
        <v>217110.94</v>
      </c>
      <c r="I382" s="70" t="e">
        <f t="shared" si="141"/>
        <v>#DIV/0!</v>
      </c>
    </row>
    <row r="383" spans="2:9" x14ac:dyDescent="0.25">
      <c r="B383" s="164">
        <v>3222</v>
      </c>
      <c r="C383" s="165"/>
      <c r="D383" s="166"/>
      <c r="E383" s="63" t="s">
        <v>200</v>
      </c>
      <c r="F383" s="68"/>
      <c r="G383" s="68"/>
      <c r="H383" s="68">
        <v>217110.94</v>
      </c>
      <c r="I383" s="70" t="e">
        <f t="shared" si="141"/>
        <v>#DIV/0!</v>
      </c>
    </row>
    <row r="384" spans="2:9" x14ac:dyDescent="0.25">
      <c r="B384" s="170" t="s">
        <v>202</v>
      </c>
      <c r="C384" s="171"/>
      <c r="D384" s="172"/>
      <c r="E384" s="57" t="s">
        <v>203</v>
      </c>
      <c r="F384" s="58">
        <f t="shared" ref="F384" si="177">F385+F390+F405+F425</f>
        <v>5650</v>
      </c>
      <c r="G384" s="58"/>
      <c r="H384" s="58">
        <f t="shared" ref="H384" si="178">H385+H390+H405+H425</f>
        <v>0</v>
      </c>
      <c r="I384" s="70">
        <f t="shared" si="141"/>
        <v>0</v>
      </c>
    </row>
    <row r="385" spans="2:9" x14ac:dyDescent="0.25">
      <c r="B385" s="177" t="s">
        <v>177</v>
      </c>
      <c r="C385" s="178"/>
      <c r="D385" s="179"/>
      <c r="E385" s="59" t="s">
        <v>178</v>
      </c>
      <c r="F385" s="60">
        <f t="shared" ref="F385:F387" si="179">F386</f>
        <v>0</v>
      </c>
      <c r="G385" s="60"/>
      <c r="H385" s="60">
        <f t="shared" ref="H385:H388" si="180">H386</f>
        <v>0</v>
      </c>
      <c r="I385" s="70" t="e">
        <f t="shared" si="141"/>
        <v>#DIV/0!</v>
      </c>
    </row>
    <row r="386" spans="2:9" x14ac:dyDescent="0.25">
      <c r="B386" s="173">
        <v>3</v>
      </c>
      <c r="C386" s="174"/>
      <c r="D386" s="175"/>
      <c r="E386" s="61" t="s">
        <v>3</v>
      </c>
      <c r="F386" s="62">
        <f t="shared" si="179"/>
        <v>0</v>
      </c>
      <c r="G386" s="62"/>
      <c r="H386" s="62">
        <f t="shared" si="180"/>
        <v>0</v>
      </c>
      <c r="I386" s="70" t="e">
        <f t="shared" si="141"/>
        <v>#DIV/0!</v>
      </c>
    </row>
    <row r="387" spans="2:9" x14ac:dyDescent="0.25">
      <c r="B387" s="161">
        <v>32</v>
      </c>
      <c r="C387" s="162"/>
      <c r="D387" s="163"/>
      <c r="E387" s="61" t="s">
        <v>13</v>
      </c>
      <c r="F387" s="62">
        <f t="shared" si="179"/>
        <v>0</v>
      </c>
      <c r="G387" s="62"/>
      <c r="H387" s="62">
        <f t="shared" si="180"/>
        <v>0</v>
      </c>
      <c r="I387" s="70" t="e">
        <f t="shared" si="141"/>
        <v>#DIV/0!</v>
      </c>
    </row>
    <row r="388" spans="2:9" x14ac:dyDescent="0.25">
      <c r="B388" s="161">
        <v>329</v>
      </c>
      <c r="C388" s="162"/>
      <c r="D388" s="163"/>
      <c r="E388" s="61" t="s">
        <v>98</v>
      </c>
      <c r="F388" s="62"/>
      <c r="G388" s="62"/>
      <c r="H388" s="62">
        <f t="shared" si="180"/>
        <v>0</v>
      </c>
      <c r="I388" s="70" t="e">
        <f t="shared" si="141"/>
        <v>#DIV/0!</v>
      </c>
    </row>
    <row r="389" spans="2:9" x14ac:dyDescent="0.25">
      <c r="B389" s="164">
        <v>3299</v>
      </c>
      <c r="C389" s="165"/>
      <c r="D389" s="166"/>
      <c r="E389" s="63" t="s">
        <v>98</v>
      </c>
      <c r="F389" s="68"/>
      <c r="G389" s="68"/>
      <c r="H389" s="68">
        <v>0</v>
      </c>
      <c r="I389" s="70" t="e">
        <f t="shared" si="141"/>
        <v>#DIV/0!</v>
      </c>
    </row>
    <row r="390" spans="2:9" x14ac:dyDescent="0.25">
      <c r="B390" s="177" t="s">
        <v>185</v>
      </c>
      <c r="C390" s="178"/>
      <c r="D390" s="179"/>
      <c r="E390" s="59" t="s">
        <v>186</v>
      </c>
      <c r="F390" s="60">
        <f t="shared" ref="F390" si="181">F391+F401</f>
        <v>0</v>
      </c>
      <c r="G390" s="60"/>
      <c r="H390" s="60">
        <f t="shared" ref="H390" si="182">H391+H401</f>
        <v>0</v>
      </c>
      <c r="I390" s="70" t="e">
        <f t="shared" si="141"/>
        <v>#DIV/0!</v>
      </c>
    </row>
    <row r="391" spans="2:9" x14ac:dyDescent="0.25">
      <c r="B391" s="173">
        <v>3</v>
      </c>
      <c r="C391" s="174"/>
      <c r="D391" s="175"/>
      <c r="E391" s="61" t="s">
        <v>3</v>
      </c>
      <c r="F391" s="62">
        <f t="shared" ref="F391" si="183">F392</f>
        <v>0</v>
      </c>
      <c r="G391" s="62"/>
      <c r="H391" s="62">
        <f t="shared" ref="H391" si="184">H392</f>
        <v>0</v>
      </c>
      <c r="I391" s="70" t="e">
        <f t="shared" si="141"/>
        <v>#DIV/0!</v>
      </c>
    </row>
    <row r="392" spans="2:9" x14ac:dyDescent="0.25">
      <c r="B392" s="161">
        <v>32</v>
      </c>
      <c r="C392" s="162"/>
      <c r="D392" s="163"/>
      <c r="E392" s="61" t="s">
        <v>13</v>
      </c>
      <c r="F392" s="62">
        <v>0</v>
      </c>
      <c r="G392" s="62"/>
      <c r="H392" s="62">
        <f t="shared" ref="H392" si="185">H393+H395+H399</f>
        <v>0</v>
      </c>
      <c r="I392" s="70" t="e">
        <f t="shared" si="141"/>
        <v>#DIV/0!</v>
      </c>
    </row>
    <row r="393" spans="2:9" x14ac:dyDescent="0.25">
      <c r="B393" s="161">
        <v>321</v>
      </c>
      <c r="C393" s="162"/>
      <c r="D393" s="163"/>
      <c r="E393" s="61" t="s">
        <v>27</v>
      </c>
      <c r="F393" s="62"/>
      <c r="G393" s="62"/>
      <c r="H393" s="62">
        <f t="shared" ref="H393" si="186">H394</f>
        <v>0</v>
      </c>
      <c r="I393" s="70" t="e">
        <f t="shared" ref="I393:I457" si="187">H393/F393*100</f>
        <v>#DIV/0!</v>
      </c>
    </row>
    <row r="394" spans="2:9" x14ac:dyDescent="0.25">
      <c r="B394" s="164">
        <v>3211</v>
      </c>
      <c r="C394" s="165"/>
      <c r="D394" s="166"/>
      <c r="E394" s="63" t="s">
        <v>28</v>
      </c>
      <c r="F394" s="68"/>
      <c r="G394" s="68"/>
      <c r="H394" s="68">
        <v>0</v>
      </c>
      <c r="I394" s="70" t="e">
        <f t="shared" si="187"/>
        <v>#DIV/0!</v>
      </c>
    </row>
    <row r="395" spans="2:9" x14ac:dyDescent="0.25">
      <c r="B395" s="161">
        <v>323</v>
      </c>
      <c r="C395" s="162"/>
      <c r="D395" s="163"/>
      <c r="E395" s="61" t="s">
        <v>89</v>
      </c>
      <c r="F395" s="62"/>
      <c r="G395" s="62"/>
      <c r="H395" s="62">
        <f t="shared" ref="H395" si="188">H396+H397+H398</f>
        <v>0</v>
      </c>
      <c r="I395" s="70" t="e">
        <f t="shared" si="187"/>
        <v>#DIV/0!</v>
      </c>
    </row>
    <row r="396" spans="2:9" x14ac:dyDescent="0.25">
      <c r="B396" s="164">
        <v>3231</v>
      </c>
      <c r="C396" s="165"/>
      <c r="D396" s="166"/>
      <c r="E396" s="63" t="s">
        <v>90</v>
      </c>
      <c r="F396" s="68"/>
      <c r="G396" s="68"/>
      <c r="H396" s="68">
        <v>0</v>
      </c>
      <c r="I396" s="70" t="e">
        <f t="shared" si="187"/>
        <v>#DIV/0!</v>
      </c>
    </row>
    <row r="397" spans="2:9" x14ac:dyDescent="0.25">
      <c r="B397" s="164">
        <v>3237</v>
      </c>
      <c r="C397" s="165"/>
      <c r="D397" s="166"/>
      <c r="E397" s="63" t="s">
        <v>95</v>
      </c>
      <c r="F397" s="68"/>
      <c r="G397" s="68"/>
      <c r="H397" s="68">
        <v>0</v>
      </c>
      <c r="I397" s="70" t="e">
        <f t="shared" si="187"/>
        <v>#DIV/0!</v>
      </c>
    </row>
    <row r="398" spans="2:9" x14ac:dyDescent="0.25">
      <c r="B398" s="164">
        <v>3239</v>
      </c>
      <c r="C398" s="165"/>
      <c r="D398" s="166"/>
      <c r="E398" s="63" t="s">
        <v>97</v>
      </c>
      <c r="F398" s="68"/>
      <c r="G398" s="68"/>
      <c r="H398" s="68">
        <v>0</v>
      </c>
      <c r="I398" s="70" t="e">
        <f t="shared" si="187"/>
        <v>#DIV/0!</v>
      </c>
    </row>
    <row r="399" spans="2:9" x14ac:dyDescent="0.25">
      <c r="B399" s="161">
        <v>329</v>
      </c>
      <c r="C399" s="162"/>
      <c r="D399" s="163"/>
      <c r="E399" s="61" t="s">
        <v>98</v>
      </c>
      <c r="F399" s="62"/>
      <c r="G399" s="62"/>
      <c r="H399" s="62">
        <f t="shared" ref="H399" si="189">H400</f>
        <v>0</v>
      </c>
      <c r="I399" s="70" t="e">
        <f t="shared" si="187"/>
        <v>#DIV/0!</v>
      </c>
    </row>
    <row r="400" spans="2:9" x14ac:dyDescent="0.25">
      <c r="B400" s="164">
        <v>3299</v>
      </c>
      <c r="C400" s="165"/>
      <c r="D400" s="166"/>
      <c r="E400" s="63" t="s">
        <v>98</v>
      </c>
      <c r="F400" s="68"/>
      <c r="G400" s="68"/>
      <c r="H400" s="68">
        <v>0</v>
      </c>
      <c r="I400" s="70" t="e">
        <f t="shared" si="187"/>
        <v>#DIV/0!</v>
      </c>
    </row>
    <row r="401" spans="2:9" ht="25.5" x14ac:dyDescent="0.25">
      <c r="B401" s="173">
        <v>4</v>
      </c>
      <c r="C401" s="174"/>
      <c r="D401" s="175"/>
      <c r="E401" s="61" t="s">
        <v>5</v>
      </c>
      <c r="F401" s="62">
        <v>0</v>
      </c>
      <c r="G401" s="62"/>
      <c r="H401" s="62">
        <f t="shared" ref="H401:H403" si="190">H402</f>
        <v>0</v>
      </c>
      <c r="I401" s="70" t="e">
        <f t="shared" si="187"/>
        <v>#DIV/0!</v>
      </c>
    </row>
    <row r="402" spans="2:9" ht="25.5" x14ac:dyDescent="0.25">
      <c r="B402" s="161">
        <v>42</v>
      </c>
      <c r="C402" s="162"/>
      <c r="D402" s="163"/>
      <c r="E402" s="61" t="s">
        <v>152</v>
      </c>
      <c r="F402" s="62"/>
      <c r="G402" s="62"/>
      <c r="H402" s="62">
        <f t="shared" si="190"/>
        <v>0</v>
      </c>
      <c r="I402" s="70" t="e">
        <f t="shared" si="187"/>
        <v>#DIV/0!</v>
      </c>
    </row>
    <row r="403" spans="2:9" x14ac:dyDescent="0.25">
      <c r="B403" s="161">
        <v>422</v>
      </c>
      <c r="C403" s="162"/>
      <c r="D403" s="163"/>
      <c r="E403" s="61" t="s">
        <v>157</v>
      </c>
      <c r="F403" s="62"/>
      <c r="G403" s="62"/>
      <c r="H403" s="62">
        <f t="shared" si="190"/>
        <v>0</v>
      </c>
      <c r="I403" s="70" t="e">
        <f t="shared" si="187"/>
        <v>#DIV/0!</v>
      </c>
    </row>
    <row r="404" spans="2:9" x14ac:dyDescent="0.25">
      <c r="B404" s="164">
        <v>4226</v>
      </c>
      <c r="C404" s="165"/>
      <c r="D404" s="166"/>
      <c r="E404" s="63" t="s">
        <v>204</v>
      </c>
      <c r="F404" s="68"/>
      <c r="G404" s="68"/>
      <c r="H404" s="68">
        <v>0</v>
      </c>
      <c r="I404" s="70" t="e">
        <f t="shared" si="187"/>
        <v>#DIV/0!</v>
      </c>
    </row>
    <row r="405" spans="2:9" x14ac:dyDescent="0.25">
      <c r="B405" s="177" t="s">
        <v>187</v>
      </c>
      <c r="C405" s="178"/>
      <c r="D405" s="179"/>
      <c r="E405" s="59" t="s">
        <v>188</v>
      </c>
      <c r="F405" s="60">
        <f t="shared" ref="F405" si="191">F406+F421</f>
        <v>5650</v>
      </c>
      <c r="G405" s="60"/>
      <c r="H405" s="60">
        <f t="shared" ref="H405" si="192">H406+H421</f>
        <v>0</v>
      </c>
      <c r="I405" s="70">
        <f t="shared" si="187"/>
        <v>0</v>
      </c>
    </row>
    <row r="406" spans="2:9" x14ac:dyDescent="0.25">
      <c r="B406" s="173">
        <v>3</v>
      </c>
      <c r="C406" s="174"/>
      <c r="D406" s="175"/>
      <c r="E406" s="61" t="s">
        <v>3</v>
      </c>
      <c r="F406" s="62">
        <f t="shared" ref="F406" si="193">F407+F410</f>
        <v>5650</v>
      </c>
      <c r="G406" s="62"/>
      <c r="H406" s="62">
        <f t="shared" ref="H406" si="194">H407+H410</f>
        <v>0</v>
      </c>
      <c r="I406" s="70">
        <f t="shared" si="187"/>
        <v>0</v>
      </c>
    </row>
    <row r="407" spans="2:9" x14ac:dyDescent="0.25">
      <c r="B407" s="161">
        <v>31</v>
      </c>
      <c r="C407" s="162"/>
      <c r="D407" s="163"/>
      <c r="E407" s="61" t="s">
        <v>4</v>
      </c>
      <c r="F407" s="62">
        <v>700</v>
      </c>
      <c r="G407" s="62"/>
      <c r="H407" s="62">
        <f t="shared" ref="H407:H408" si="195">H408</f>
        <v>0</v>
      </c>
      <c r="I407" s="70">
        <f t="shared" si="187"/>
        <v>0</v>
      </c>
    </row>
    <row r="408" spans="2:9" x14ac:dyDescent="0.25">
      <c r="B408" s="161">
        <v>312</v>
      </c>
      <c r="C408" s="162"/>
      <c r="D408" s="163"/>
      <c r="E408" s="61" t="s">
        <v>134</v>
      </c>
      <c r="F408" s="62"/>
      <c r="G408" s="62"/>
      <c r="H408" s="62">
        <f t="shared" si="195"/>
        <v>0</v>
      </c>
      <c r="I408" s="70" t="e">
        <f t="shared" si="187"/>
        <v>#DIV/0!</v>
      </c>
    </row>
    <row r="409" spans="2:9" x14ac:dyDescent="0.25">
      <c r="B409" s="164">
        <v>3121</v>
      </c>
      <c r="C409" s="165"/>
      <c r="D409" s="166"/>
      <c r="E409" s="63" t="s">
        <v>134</v>
      </c>
      <c r="F409" s="68"/>
      <c r="G409" s="68"/>
      <c r="H409" s="68">
        <v>0</v>
      </c>
      <c r="I409" s="70" t="e">
        <f t="shared" si="187"/>
        <v>#DIV/0!</v>
      </c>
    </row>
    <row r="410" spans="2:9" x14ac:dyDescent="0.25">
      <c r="B410" s="161">
        <v>32</v>
      </c>
      <c r="C410" s="162"/>
      <c r="D410" s="163"/>
      <c r="E410" s="61" t="s">
        <v>13</v>
      </c>
      <c r="F410" s="62">
        <v>4950</v>
      </c>
      <c r="G410" s="62"/>
      <c r="H410" s="62">
        <f t="shared" ref="H410" si="196">H411+H414+H416+H419</f>
        <v>0</v>
      </c>
      <c r="I410" s="70">
        <f t="shared" si="187"/>
        <v>0</v>
      </c>
    </row>
    <row r="411" spans="2:9" x14ac:dyDescent="0.25">
      <c r="B411" s="161">
        <v>321</v>
      </c>
      <c r="C411" s="162"/>
      <c r="D411" s="163"/>
      <c r="E411" s="61" t="s">
        <v>27</v>
      </c>
      <c r="F411" s="62"/>
      <c r="G411" s="62"/>
      <c r="H411" s="62">
        <f t="shared" ref="H411" si="197">H412+H413</f>
        <v>0</v>
      </c>
      <c r="I411" s="70" t="e">
        <f t="shared" si="187"/>
        <v>#DIV/0!</v>
      </c>
    </row>
    <row r="412" spans="2:9" x14ac:dyDescent="0.25">
      <c r="B412" s="164">
        <v>3211</v>
      </c>
      <c r="C412" s="165"/>
      <c r="D412" s="166"/>
      <c r="E412" s="63" t="s">
        <v>28</v>
      </c>
      <c r="F412" s="68"/>
      <c r="G412" s="68"/>
      <c r="H412" s="68">
        <v>0</v>
      </c>
      <c r="I412" s="70" t="e">
        <f t="shared" si="187"/>
        <v>#DIV/0!</v>
      </c>
    </row>
    <row r="413" spans="2:9" x14ac:dyDescent="0.25">
      <c r="B413" s="164">
        <v>3213</v>
      </c>
      <c r="C413" s="165"/>
      <c r="D413" s="166"/>
      <c r="E413" s="63" t="s">
        <v>82</v>
      </c>
      <c r="F413" s="68"/>
      <c r="G413" s="68"/>
      <c r="H413" s="68">
        <v>0</v>
      </c>
      <c r="I413" s="70" t="e">
        <f t="shared" si="187"/>
        <v>#DIV/0!</v>
      </c>
    </row>
    <row r="414" spans="2:9" x14ac:dyDescent="0.25">
      <c r="B414" s="161">
        <v>322</v>
      </c>
      <c r="C414" s="162"/>
      <c r="D414" s="163"/>
      <c r="E414" s="61" t="s">
        <v>84</v>
      </c>
      <c r="F414" s="62"/>
      <c r="G414" s="62"/>
      <c r="H414" s="62">
        <f t="shared" ref="H414" si="198">H415</f>
        <v>0</v>
      </c>
      <c r="I414" s="70" t="e">
        <f t="shared" si="187"/>
        <v>#DIV/0!</v>
      </c>
    </row>
    <row r="415" spans="2:9" x14ac:dyDescent="0.25">
      <c r="B415" s="164">
        <v>3227</v>
      </c>
      <c r="C415" s="165"/>
      <c r="D415" s="166"/>
      <c r="E415" s="63" t="s">
        <v>88</v>
      </c>
      <c r="F415" s="68"/>
      <c r="G415" s="68"/>
      <c r="H415" s="68">
        <v>0</v>
      </c>
      <c r="I415" s="70" t="e">
        <f t="shared" si="187"/>
        <v>#DIV/0!</v>
      </c>
    </row>
    <row r="416" spans="2:9" x14ac:dyDescent="0.25">
      <c r="B416" s="161">
        <v>323</v>
      </c>
      <c r="C416" s="162"/>
      <c r="D416" s="163"/>
      <c r="E416" s="61" t="s">
        <v>89</v>
      </c>
      <c r="F416" s="62"/>
      <c r="G416" s="62"/>
      <c r="H416" s="62">
        <f t="shared" ref="H416" si="199">H417+H418</f>
        <v>0</v>
      </c>
      <c r="I416" s="70" t="e">
        <f t="shared" si="187"/>
        <v>#DIV/0!</v>
      </c>
    </row>
    <row r="417" spans="2:9" x14ac:dyDescent="0.25">
      <c r="B417" s="164">
        <v>3237</v>
      </c>
      <c r="C417" s="165"/>
      <c r="D417" s="166"/>
      <c r="E417" s="63" t="s">
        <v>95</v>
      </c>
      <c r="F417" s="68"/>
      <c r="G417" s="68"/>
      <c r="H417" s="68">
        <v>0</v>
      </c>
      <c r="I417" s="70" t="e">
        <f t="shared" si="187"/>
        <v>#DIV/0!</v>
      </c>
    </row>
    <row r="418" spans="2:9" x14ac:dyDescent="0.25">
      <c r="B418" s="164">
        <v>3239</v>
      </c>
      <c r="C418" s="165"/>
      <c r="D418" s="166"/>
      <c r="E418" s="63" t="s">
        <v>97</v>
      </c>
      <c r="F418" s="68"/>
      <c r="G418" s="68"/>
      <c r="H418" s="68">
        <v>0</v>
      </c>
      <c r="I418" s="70" t="e">
        <f t="shared" si="187"/>
        <v>#DIV/0!</v>
      </c>
    </row>
    <row r="419" spans="2:9" x14ac:dyDescent="0.25">
      <c r="B419" s="161">
        <v>329</v>
      </c>
      <c r="C419" s="162"/>
      <c r="D419" s="163"/>
      <c r="E419" s="61" t="s">
        <v>98</v>
      </c>
      <c r="F419" s="62"/>
      <c r="G419" s="62"/>
      <c r="H419" s="62">
        <f t="shared" ref="H419" si="200">H420</f>
        <v>0</v>
      </c>
      <c r="I419" s="70" t="e">
        <f t="shared" si="187"/>
        <v>#DIV/0!</v>
      </c>
    </row>
    <row r="420" spans="2:9" x14ac:dyDescent="0.25">
      <c r="B420" s="164">
        <v>3299</v>
      </c>
      <c r="C420" s="165"/>
      <c r="D420" s="166"/>
      <c r="E420" s="63" t="s">
        <v>98</v>
      </c>
      <c r="F420" s="68"/>
      <c r="G420" s="68"/>
      <c r="H420" s="68">
        <v>0</v>
      </c>
      <c r="I420" s="70" t="e">
        <f t="shared" si="187"/>
        <v>#DIV/0!</v>
      </c>
    </row>
    <row r="421" spans="2:9" ht="25.5" x14ac:dyDescent="0.25">
      <c r="B421" s="173">
        <v>4</v>
      </c>
      <c r="C421" s="174"/>
      <c r="D421" s="175"/>
      <c r="E421" s="61" t="s">
        <v>5</v>
      </c>
      <c r="F421" s="62">
        <f t="shared" ref="F421" si="201">F422</f>
        <v>0</v>
      </c>
      <c r="G421" s="62"/>
      <c r="H421" s="62">
        <f t="shared" ref="H421:H423" si="202">H422</f>
        <v>0</v>
      </c>
      <c r="I421" s="70" t="e">
        <f t="shared" si="187"/>
        <v>#DIV/0!</v>
      </c>
    </row>
    <row r="422" spans="2:9" ht="25.5" x14ac:dyDescent="0.25">
      <c r="B422" s="161">
        <v>42</v>
      </c>
      <c r="C422" s="162"/>
      <c r="D422" s="163"/>
      <c r="E422" s="61" t="s">
        <v>152</v>
      </c>
      <c r="F422" s="62">
        <v>0</v>
      </c>
      <c r="G422" s="62"/>
      <c r="H422" s="62">
        <f t="shared" si="202"/>
        <v>0</v>
      </c>
      <c r="I422" s="70" t="e">
        <f t="shared" si="187"/>
        <v>#DIV/0!</v>
      </c>
    </row>
    <row r="423" spans="2:9" x14ac:dyDescent="0.25">
      <c r="B423" s="161">
        <v>422</v>
      </c>
      <c r="C423" s="162"/>
      <c r="D423" s="163"/>
      <c r="E423" s="61" t="s">
        <v>157</v>
      </c>
      <c r="F423" s="62"/>
      <c r="G423" s="62"/>
      <c r="H423" s="62">
        <f t="shared" si="202"/>
        <v>0</v>
      </c>
      <c r="I423" s="70" t="e">
        <f t="shared" si="187"/>
        <v>#DIV/0!</v>
      </c>
    </row>
    <row r="424" spans="2:9" x14ac:dyDescent="0.25">
      <c r="B424" s="164">
        <v>4226</v>
      </c>
      <c r="C424" s="165"/>
      <c r="D424" s="166"/>
      <c r="E424" s="63" t="s">
        <v>204</v>
      </c>
      <c r="F424" s="68"/>
      <c r="G424" s="68"/>
      <c r="H424" s="68">
        <v>0</v>
      </c>
      <c r="I424" s="70" t="e">
        <f t="shared" si="187"/>
        <v>#DIV/0!</v>
      </c>
    </row>
    <row r="425" spans="2:9" ht="25.5" x14ac:dyDescent="0.25">
      <c r="B425" s="177" t="s">
        <v>189</v>
      </c>
      <c r="C425" s="178"/>
      <c r="D425" s="179"/>
      <c r="E425" s="59" t="s">
        <v>190</v>
      </c>
      <c r="F425" s="60">
        <f t="shared" ref="F425:F426" si="203">F426</f>
        <v>0</v>
      </c>
      <c r="G425" s="60"/>
      <c r="H425" s="60">
        <f t="shared" ref="H425:H426" si="204">H426</f>
        <v>0</v>
      </c>
      <c r="I425" s="70" t="e">
        <f t="shared" si="187"/>
        <v>#DIV/0!</v>
      </c>
    </row>
    <row r="426" spans="2:9" x14ac:dyDescent="0.25">
      <c r="B426" s="173">
        <v>3</v>
      </c>
      <c r="C426" s="174"/>
      <c r="D426" s="175"/>
      <c r="E426" s="61" t="s">
        <v>3</v>
      </c>
      <c r="F426" s="62">
        <f t="shared" si="203"/>
        <v>0</v>
      </c>
      <c r="G426" s="62"/>
      <c r="H426" s="62">
        <f t="shared" si="204"/>
        <v>0</v>
      </c>
      <c r="I426" s="70" t="e">
        <f t="shared" si="187"/>
        <v>#DIV/0!</v>
      </c>
    </row>
    <row r="427" spans="2:9" x14ac:dyDescent="0.25">
      <c r="B427" s="161">
        <v>32</v>
      </c>
      <c r="C427" s="162"/>
      <c r="D427" s="163"/>
      <c r="E427" s="61" t="s">
        <v>13</v>
      </c>
      <c r="F427" s="62">
        <v>0</v>
      </c>
      <c r="G427" s="62"/>
      <c r="H427" s="62">
        <f t="shared" ref="H427" si="205">H428+H430+H432</f>
        <v>0</v>
      </c>
      <c r="I427" s="70" t="e">
        <f t="shared" si="187"/>
        <v>#DIV/0!</v>
      </c>
    </row>
    <row r="428" spans="2:9" x14ac:dyDescent="0.25">
      <c r="B428" s="161">
        <v>321</v>
      </c>
      <c r="C428" s="162"/>
      <c r="D428" s="163"/>
      <c r="E428" s="61" t="s">
        <v>27</v>
      </c>
      <c r="F428" s="62"/>
      <c r="G428" s="62"/>
      <c r="H428" s="62">
        <f t="shared" ref="H428" si="206">H429</f>
        <v>0</v>
      </c>
      <c r="I428" s="70" t="e">
        <f t="shared" si="187"/>
        <v>#DIV/0!</v>
      </c>
    </row>
    <row r="429" spans="2:9" x14ac:dyDescent="0.25">
      <c r="B429" s="164">
        <v>3211</v>
      </c>
      <c r="C429" s="165"/>
      <c r="D429" s="166"/>
      <c r="E429" s="63" t="s">
        <v>28</v>
      </c>
      <c r="F429" s="68"/>
      <c r="G429" s="68"/>
      <c r="H429" s="68">
        <v>0</v>
      </c>
      <c r="I429" s="70" t="e">
        <f t="shared" si="187"/>
        <v>#DIV/0!</v>
      </c>
    </row>
    <row r="430" spans="2:9" x14ac:dyDescent="0.25">
      <c r="B430" s="161">
        <v>323</v>
      </c>
      <c r="C430" s="162"/>
      <c r="D430" s="163"/>
      <c r="E430" s="61" t="s">
        <v>89</v>
      </c>
      <c r="F430" s="62"/>
      <c r="G430" s="62"/>
      <c r="H430" s="62">
        <f t="shared" ref="H430" si="207">H431</f>
        <v>0</v>
      </c>
      <c r="I430" s="70" t="e">
        <f t="shared" si="187"/>
        <v>#DIV/0!</v>
      </c>
    </row>
    <row r="431" spans="2:9" x14ac:dyDescent="0.25">
      <c r="B431" s="164">
        <v>3239</v>
      </c>
      <c r="C431" s="165"/>
      <c r="D431" s="166"/>
      <c r="E431" s="63" t="s">
        <v>97</v>
      </c>
      <c r="F431" s="68"/>
      <c r="G431" s="68"/>
      <c r="H431" s="68">
        <v>0</v>
      </c>
      <c r="I431" s="70" t="e">
        <f t="shared" si="187"/>
        <v>#DIV/0!</v>
      </c>
    </row>
    <row r="432" spans="2:9" x14ac:dyDescent="0.25">
      <c r="B432" s="161">
        <v>329</v>
      </c>
      <c r="C432" s="162"/>
      <c r="D432" s="163"/>
      <c r="E432" s="61" t="s">
        <v>98</v>
      </c>
      <c r="F432" s="62"/>
      <c r="G432" s="62"/>
      <c r="H432" s="62">
        <f t="shared" ref="H432" si="208">H433</f>
        <v>0</v>
      </c>
      <c r="I432" s="70" t="e">
        <f t="shared" si="187"/>
        <v>#DIV/0!</v>
      </c>
    </row>
    <row r="433" spans="2:9" x14ac:dyDescent="0.25">
      <c r="B433" s="164">
        <v>3299</v>
      </c>
      <c r="C433" s="165"/>
      <c r="D433" s="166"/>
      <c r="E433" s="63" t="s">
        <v>98</v>
      </c>
      <c r="F433" s="68"/>
      <c r="G433" s="68"/>
      <c r="H433" s="68">
        <v>0</v>
      </c>
      <c r="I433" s="70" t="e">
        <f t="shared" si="187"/>
        <v>#DIV/0!</v>
      </c>
    </row>
    <row r="434" spans="2:9" x14ac:dyDescent="0.25">
      <c r="B434" s="170" t="s">
        <v>205</v>
      </c>
      <c r="C434" s="171"/>
      <c r="D434" s="172"/>
      <c r="E434" s="57" t="s">
        <v>125</v>
      </c>
      <c r="F434" s="58">
        <f t="shared" ref="F434:F437" si="209">F435</f>
        <v>0</v>
      </c>
      <c r="G434" s="58"/>
      <c r="H434" s="58">
        <f t="shared" ref="H434:H438" si="210">H435</f>
        <v>0</v>
      </c>
      <c r="I434" s="70" t="e">
        <f t="shared" si="187"/>
        <v>#DIV/0!</v>
      </c>
    </row>
    <row r="435" spans="2:9" x14ac:dyDescent="0.25">
      <c r="B435" s="177" t="s">
        <v>185</v>
      </c>
      <c r="C435" s="178"/>
      <c r="D435" s="179"/>
      <c r="E435" s="59" t="s">
        <v>186</v>
      </c>
      <c r="F435" s="60">
        <f t="shared" si="209"/>
        <v>0</v>
      </c>
      <c r="G435" s="60"/>
      <c r="H435" s="60">
        <f t="shared" si="210"/>
        <v>0</v>
      </c>
      <c r="I435" s="70" t="e">
        <f t="shared" si="187"/>
        <v>#DIV/0!</v>
      </c>
    </row>
    <row r="436" spans="2:9" x14ac:dyDescent="0.25">
      <c r="B436" s="173">
        <v>3</v>
      </c>
      <c r="C436" s="174"/>
      <c r="D436" s="175"/>
      <c r="E436" s="61" t="s">
        <v>3</v>
      </c>
      <c r="F436" s="62">
        <f t="shared" si="209"/>
        <v>0</v>
      </c>
      <c r="G436" s="62"/>
      <c r="H436" s="62">
        <f t="shared" si="210"/>
        <v>0</v>
      </c>
      <c r="I436" s="70" t="e">
        <f t="shared" si="187"/>
        <v>#DIV/0!</v>
      </c>
    </row>
    <row r="437" spans="2:9" x14ac:dyDescent="0.25">
      <c r="B437" s="161">
        <v>32</v>
      </c>
      <c r="C437" s="162"/>
      <c r="D437" s="163"/>
      <c r="E437" s="61" t="s">
        <v>13</v>
      </c>
      <c r="F437" s="62">
        <f t="shared" si="209"/>
        <v>0</v>
      </c>
      <c r="G437" s="62"/>
      <c r="H437" s="62">
        <f t="shared" si="210"/>
        <v>0</v>
      </c>
      <c r="I437" s="70" t="e">
        <f t="shared" si="187"/>
        <v>#DIV/0!</v>
      </c>
    </row>
    <row r="438" spans="2:9" x14ac:dyDescent="0.25">
      <c r="B438" s="161">
        <v>329</v>
      </c>
      <c r="C438" s="162"/>
      <c r="D438" s="163"/>
      <c r="E438" s="61" t="s">
        <v>98</v>
      </c>
      <c r="F438" s="62"/>
      <c r="G438" s="62"/>
      <c r="H438" s="62">
        <f t="shared" si="210"/>
        <v>0</v>
      </c>
      <c r="I438" s="70" t="e">
        <f t="shared" si="187"/>
        <v>#DIV/0!</v>
      </c>
    </row>
    <row r="439" spans="2:9" x14ac:dyDescent="0.25">
      <c r="B439" s="164">
        <v>3299</v>
      </c>
      <c r="C439" s="165"/>
      <c r="D439" s="166"/>
      <c r="E439" s="63" t="s">
        <v>98</v>
      </c>
      <c r="F439" s="68"/>
      <c r="G439" s="68"/>
      <c r="H439" s="68">
        <v>0</v>
      </c>
      <c r="I439" s="70" t="e">
        <f t="shared" si="187"/>
        <v>#DIV/0!</v>
      </c>
    </row>
    <row r="440" spans="2:9" x14ac:dyDescent="0.25">
      <c r="B440" s="170" t="s">
        <v>126</v>
      </c>
      <c r="C440" s="171"/>
      <c r="D440" s="172"/>
      <c r="E440" s="57" t="s">
        <v>206</v>
      </c>
      <c r="F440" s="58">
        <f t="shared" ref="F440" si="211">F441+F459+F464+F469</f>
        <v>310000</v>
      </c>
      <c r="G440" s="58"/>
      <c r="H440" s="58">
        <f t="shared" ref="H440" si="212">H441+H459+H464+H469</f>
        <v>311467.06</v>
      </c>
      <c r="I440" s="70">
        <f t="shared" si="187"/>
        <v>100.47324516129032</v>
      </c>
    </row>
    <row r="441" spans="2:9" x14ac:dyDescent="0.25">
      <c r="B441" s="177" t="s">
        <v>181</v>
      </c>
      <c r="C441" s="178"/>
      <c r="D441" s="179"/>
      <c r="E441" s="59" t="s">
        <v>182</v>
      </c>
      <c r="F441" s="60">
        <f t="shared" ref="F441" si="213">F442+F454</f>
        <v>100000</v>
      </c>
      <c r="G441" s="60"/>
      <c r="H441" s="60">
        <f t="shared" ref="H441" si="214">H442+H454</f>
        <v>105570.56</v>
      </c>
      <c r="I441" s="70">
        <f t="shared" si="187"/>
        <v>105.57056</v>
      </c>
    </row>
    <row r="442" spans="2:9" x14ac:dyDescent="0.25">
      <c r="B442" s="173">
        <v>3</v>
      </c>
      <c r="C442" s="174"/>
      <c r="D442" s="175"/>
      <c r="E442" s="61" t="s">
        <v>3</v>
      </c>
      <c r="F442" s="62">
        <f t="shared" ref="F442" si="215">F443</f>
        <v>100000</v>
      </c>
      <c r="G442" s="62"/>
      <c r="H442" s="62">
        <f t="shared" ref="H442" si="216">H443</f>
        <v>105570.56</v>
      </c>
      <c r="I442" s="70">
        <f t="shared" si="187"/>
        <v>105.57056</v>
      </c>
    </row>
    <row r="443" spans="2:9" x14ac:dyDescent="0.25">
      <c r="B443" s="161">
        <v>32</v>
      </c>
      <c r="C443" s="162"/>
      <c r="D443" s="163"/>
      <c r="E443" s="61" t="s">
        <v>13</v>
      </c>
      <c r="F443" s="62">
        <v>100000</v>
      </c>
      <c r="G443" s="62"/>
      <c r="H443" s="62">
        <f t="shared" ref="H443" si="217">H444+H446+H451</f>
        <v>105570.56</v>
      </c>
      <c r="I443" s="70">
        <f t="shared" si="187"/>
        <v>105.57056</v>
      </c>
    </row>
    <row r="444" spans="2:9" x14ac:dyDescent="0.25">
      <c r="B444" s="161">
        <v>321</v>
      </c>
      <c r="C444" s="162"/>
      <c r="D444" s="163"/>
      <c r="E444" s="61" t="s">
        <v>27</v>
      </c>
      <c r="F444" s="62"/>
      <c r="G444" s="62"/>
      <c r="H444" s="62">
        <f t="shared" ref="H444" si="218">H445</f>
        <v>0</v>
      </c>
      <c r="I444" s="70" t="e">
        <f t="shared" si="187"/>
        <v>#DIV/0!</v>
      </c>
    </row>
    <row r="445" spans="2:9" x14ac:dyDescent="0.25">
      <c r="B445" s="164">
        <v>3211</v>
      </c>
      <c r="C445" s="165"/>
      <c r="D445" s="166"/>
      <c r="E445" s="63" t="s">
        <v>28</v>
      </c>
      <c r="F445" s="68"/>
      <c r="G445" s="68"/>
      <c r="H445" s="68">
        <v>0</v>
      </c>
      <c r="I445" s="70" t="e">
        <f t="shared" si="187"/>
        <v>#DIV/0!</v>
      </c>
    </row>
    <row r="446" spans="2:9" x14ac:dyDescent="0.25">
      <c r="B446" s="161">
        <v>322</v>
      </c>
      <c r="C446" s="162"/>
      <c r="D446" s="163"/>
      <c r="E446" s="61" t="s">
        <v>84</v>
      </c>
      <c r="F446" s="62"/>
      <c r="G446" s="62"/>
      <c r="H446" s="62">
        <f t="shared" ref="H446" si="219">H447+H448+H449+H450</f>
        <v>103720.56</v>
      </c>
      <c r="I446" s="70" t="e">
        <f t="shared" si="187"/>
        <v>#DIV/0!</v>
      </c>
    </row>
    <row r="447" spans="2:9" x14ac:dyDescent="0.25">
      <c r="B447" s="164">
        <v>3221</v>
      </c>
      <c r="C447" s="165"/>
      <c r="D447" s="166"/>
      <c r="E447" s="63" t="s">
        <v>85</v>
      </c>
      <c r="F447" s="68"/>
      <c r="G447" s="68"/>
      <c r="H447" s="68">
        <v>4180.7</v>
      </c>
      <c r="I447" s="70" t="e">
        <f t="shared" si="187"/>
        <v>#DIV/0!</v>
      </c>
    </row>
    <row r="448" spans="2:9" x14ac:dyDescent="0.25">
      <c r="B448" s="164">
        <v>3222</v>
      </c>
      <c r="C448" s="165"/>
      <c r="D448" s="166"/>
      <c r="E448" s="63" t="s">
        <v>200</v>
      </c>
      <c r="F448" s="68"/>
      <c r="G448" s="68"/>
      <c r="H448" s="68">
        <v>97450.25</v>
      </c>
      <c r="I448" s="70" t="e">
        <f t="shared" si="187"/>
        <v>#DIV/0!</v>
      </c>
    </row>
    <row r="449" spans="2:9" x14ac:dyDescent="0.25">
      <c r="B449" s="164">
        <v>3223</v>
      </c>
      <c r="C449" s="165"/>
      <c r="D449" s="166"/>
      <c r="E449" s="63" t="s">
        <v>86</v>
      </c>
      <c r="F449" s="68"/>
      <c r="G449" s="68"/>
      <c r="H449" s="68">
        <v>1969.76</v>
      </c>
      <c r="I449" s="70" t="e">
        <f t="shared" si="187"/>
        <v>#DIV/0!</v>
      </c>
    </row>
    <row r="450" spans="2:9" x14ac:dyDescent="0.25">
      <c r="B450" s="164">
        <v>3225</v>
      </c>
      <c r="C450" s="165"/>
      <c r="D450" s="166"/>
      <c r="E450" s="63" t="s">
        <v>87</v>
      </c>
      <c r="F450" s="68"/>
      <c r="G450" s="68"/>
      <c r="H450" s="68">
        <v>119.85</v>
      </c>
      <c r="I450" s="70" t="e">
        <f t="shared" si="187"/>
        <v>#DIV/0!</v>
      </c>
    </row>
    <row r="451" spans="2:9" x14ac:dyDescent="0.25">
      <c r="B451" s="161">
        <v>323</v>
      </c>
      <c r="C451" s="162"/>
      <c r="D451" s="163"/>
      <c r="E451" s="61" t="s">
        <v>89</v>
      </c>
      <c r="F451" s="62"/>
      <c r="G451" s="62"/>
      <c r="H451" s="62">
        <f t="shared" ref="H451" si="220">H453</f>
        <v>1850</v>
      </c>
      <c r="I451" s="70" t="e">
        <f t="shared" si="187"/>
        <v>#DIV/0!</v>
      </c>
    </row>
    <row r="452" spans="2:9" x14ac:dyDescent="0.25">
      <c r="B452" s="164">
        <v>3236</v>
      </c>
      <c r="C452" s="165"/>
      <c r="D452" s="166"/>
      <c r="E452" s="63" t="s">
        <v>94</v>
      </c>
      <c r="F452" s="68"/>
      <c r="G452" s="68"/>
      <c r="H452" s="68">
        <v>2887.1</v>
      </c>
      <c r="I452" s="70"/>
    </row>
    <row r="453" spans="2:9" x14ac:dyDescent="0.25">
      <c r="B453" s="164">
        <v>3239</v>
      </c>
      <c r="C453" s="165"/>
      <c r="D453" s="166"/>
      <c r="E453" s="63" t="s">
        <v>97</v>
      </c>
      <c r="F453" s="68"/>
      <c r="G453" s="68"/>
      <c r="H453" s="68">
        <v>1850</v>
      </c>
      <c r="I453" s="70" t="e">
        <f t="shared" si="187"/>
        <v>#DIV/0!</v>
      </c>
    </row>
    <row r="454" spans="2:9" ht="25.5" x14ac:dyDescent="0.25">
      <c r="B454" s="173">
        <v>4</v>
      </c>
      <c r="C454" s="174"/>
      <c r="D454" s="175"/>
      <c r="E454" s="61" t="s">
        <v>5</v>
      </c>
      <c r="F454" s="62">
        <f t="shared" ref="F454" si="221">F455</f>
        <v>0</v>
      </c>
      <c r="G454" s="62"/>
      <c r="H454" s="62">
        <f t="shared" ref="H454:H455" si="222">H455</f>
        <v>0</v>
      </c>
      <c r="I454" s="70" t="e">
        <f t="shared" si="187"/>
        <v>#DIV/0!</v>
      </c>
    </row>
    <row r="455" spans="2:9" ht="25.5" x14ac:dyDescent="0.25">
      <c r="B455" s="161">
        <v>42</v>
      </c>
      <c r="C455" s="162"/>
      <c r="D455" s="163"/>
      <c r="E455" s="61" t="s">
        <v>152</v>
      </c>
      <c r="F455" s="62">
        <v>0</v>
      </c>
      <c r="G455" s="62"/>
      <c r="H455" s="62">
        <f t="shared" si="222"/>
        <v>0</v>
      </c>
      <c r="I455" s="70" t="e">
        <f t="shared" si="187"/>
        <v>#DIV/0!</v>
      </c>
    </row>
    <row r="456" spans="2:9" x14ac:dyDescent="0.25">
      <c r="B456" s="161">
        <v>422</v>
      </c>
      <c r="C456" s="162"/>
      <c r="D456" s="163"/>
      <c r="E456" s="61" t="s">
        <v>157</v>
      </c>
      <c r="F456" s="62"/>
      <c r="G456" s="62"/>
      <c r="H456" s="62">
        <f>H457+H458</f>
        <v>0</v>
      </c>
      <c r="I456" s="70" t="e">
        <f t="shared" si="187"/>
        <v>#DIV/0!</v>
      </c>
    </row>
    <row r="457" spans="2:9" ht="25.5" x14ac:dyDescent="0.25">
      <c r="B457" s="164">
        <v>4227</v>
      </c>
      <c r="C457" s="165"/>
      <c r="D457" s="166"/>
      <c r="E457" s="63" t="s">
        <v>201</v>
      </c>
      <c r="F457" s="68"/>
      <c r="G457" s="68"/>
      <c r="H457" s="68">
        <v>0</v>
      </c>
      <c r="I457" s="70" t="e">
        <f t="shared" si="187"/>
        <v>#DIV/0!</v>
      </c>
    </row>
    <row r="458" spans="2:9" ht="25.5" x14ac:dyDescent="0.25">
      <c r="B458" s="164">
        <v>4227</v>
      </c>
      <c r="C458" s="165"/>
      <c r="D458" s="166"/>
      <c r="E458" s="63" t="s">
        <v>201</v>
      </c>
      <c r="F458" s="68"/>
      <c r="G458" s="68"/>
      <c r="H458" s="68">
        <v>0</v>
      </c>
      <c r="I458" s="70" t="e">
        <f t="shared" ref="I458:I522" si="223">H458/F458*100</f>
        <v>#DIV/0!</v>
      </c>
    </row>
    <row r="459" spans="2:9" ht="25.5" x14ac:dyDescent="0.25">
      <c r="B459" s="177" t="s">
        <v>198</v>
      </c>
      <c r="C459" s="178"/>
      <c r="D459" s="179"/>
      <c r="E459" s="59" t="s">
        <v>199</v>
      </c>
      <c r="F459" s="60">
        <f t="shared" ref="F459:F460" si="224">F460</f>
        <v>0</v>
      </c>
      <c r="G459" s="60"/>
      <c r="H459" s="60">
        <f t="shared" ref="H459:H462" si="225">H460</f>
        <v>0</v>
      </c>
      <c r="I459" s="70" t="e">
        <f t="shared" si="223"/>
        <v>#DIV/0!</v>
      </c>
    </row>
    <row r="460" spans="2:9" x14ac:dyDescent="0.25">
      <c r="B460" s="173">
        <v>3</v>
      </c>
      <c r="C460" s="174"/>
      <c r="D460" s="175"/>
      <c r="E460" s="61" t="s">
        <v>3</v>
      </c>
      <c r="F460" s="62">
        <f t="shared" si="224"/>
        <v>0</v>
      </c>
      <c r="G460" s="62"/>
      <c r="H460" s="62">
        <f t="shared" si="225"/>
        <v>0</v>
      </c>
      <c r="I460" s="70" t="e">
        <f t="shared" si="223"/>
        <v>#DIV/0!</v>
      </c>
    </row>
    <row r="461" spans="2:9" x14ac:dyDescent="0.25">
      <c r="B461" s="161">
        <v>32</v>
      </c>
      <c r="C461" s="162"/>
      <c r="D461" s="163"/>
      <c r="E461" s="61" t="s">
        <v>13</v>
      </c>
      <c r="F461" s="62">
        <v>0</v>
      </c>
      <c r="G461" s="62"/>
      <c r="H461" s="62">
        <f t="shared" si="225"/>
        <v>0</v>
      </c>
      <c r="I461" s="70" t="e">
        <f t="shared" si="223"/>
        <v>#DIV/0!</v>
      </c>
    </row>
    <row r="462" spans="2:9" x14ac:dyDescent="0.25">
      <c r="B462" s="161">
        <v>322</v>
      </c>
      <c r="C462" s="162"/>
      <c r="D462" s="163"/>
      <c r="E462" s="61" t="s">
        <v>84</v>
      </c>
      <c r="F462" s="62"/>
      <c r="G462" s="62"/>
      <c r="H462" s="62">
        <f t="shared" si="225"/>
        <v>0</v>
      </c>
      <c r="I462" s="70" t="e">
        <f t="shared" si="223"/>
        <v>#DIV/0!</v>
      </c>
    </row>
    <row r="463" spans="2:9" x14ac:dyDescent="0.25">
      <c r="B463" s="164">
        <v>3222</v>
      </c>
      <c r="C463" s="165"/>
      <c r="D463" s="166"/>
      <c r="E463" s="63" t="s">
        <v>200</v>
      </c>
      <c r="F463" s="68"/>
      <c r="G463" s="68"/>
      <c r="H463" s="68">
        <v>0</v>
      </c>
      <c r="I463" s="70" t="e">
        <f t="shared" si="223"/>
        <v>#DIV/0!</v>
      </c>
    </row>
    <row r="464" spans="2:9" x14ac:dyDescent="0.25">
      <c r="B464" s="177" t="s">
        <v>183</v>
      </c>
      <c r="C464" s="178"/>
      <c r="D464" s="179"/>
      <c r="E464" s="59" t="s">
        <v>184</v>
      </c>
      <c r="F464" s="60">
        <f t="shared" ref="F464:F466" si="226">F465</f>
        <v>0</v>
      </c>
      <c r="G464" s="60"/>
      <c r="H464" s="60">
        <f t="shared" ref="H464:H467" si="227">H465</f>
        <v>0</v>
      </c>
      <c r="I464" s="70" t="e">
        <f t="shared" si="223"/>
        <v>#DIV/0!</v>
      </c>
    </row>
    <row r="465" spans="2:9" x14ac:dyDescent="0.25">
      <c r="B465" s="173">
        <v>3</v>
      </c>
      <c r="C465" s="174"/>
      <c r="D465" s="175"/>
      <c r="E465" s="61" t="s">
        <v>3</v>
      </c>
      <c r="F465" s="62">
        <f t="shared" si="226"/>
        <v>0</v>
      </c>
      <c r="G465" s="62"/>
      <c r="H465" s="62">
        <f t="shared" si="227"/>
        <v>0</v>
      </c>
      <c r="I465" s="70" t="e">
        <f t="shared" si="223"/>
        <v>#DIV/0!</v>
      </c>
    </row>
    <row r="466" spans="2:9" x14ac:dyDescent="0.25">
      <c r="B466" s="161">
        <v>31</v>
      </c>
      <c r="C466" s="162"/>
      <c r="D466" s="163"/>
      <c r="E466" s="61" t="s">
        <v>4</v>
      </c>
      <c r="F466" s="62">
        <f t="shared" si="226"/>
        <v>0</v>
      </c>
      <c r="G466" s="62"/>
      <c r="H466" s="62">
        <f t="shared" si="227"/>
        <v>0</v>
      </c>
      <c r="I466" s="70" t="e">
        <f t="shared" si="223"/>
        <v>#DIV/0!</v>
      </c>
    </row>
    <row r="467" spans="2:9" x14ac:dyDescent="0.25">
      <c r="B467" s="161">
        <v>311</v>
      </c>
      <c r="C467" s="162"/>
      <c r="D467" s="163"/>
      <c r="E467" s="61" t="s">
        <v>25</v>
      </c>
      <c r="F467" s="62"/>
      <c r="G467" s="62"/>
      <c r="H467" s="62">
        <f t="shared" si="227"/>
        <v>0</v>
      </c>
      <c r="I467" s="70" t="e">
        <f t="shared" si="223"/>
        <v>#DIV/0!</v>
      </c>
    </row>
    <row r="468" spans="2:9" x14ac:dyDescent="0.25">
      <c r="B468" s="164">
        <v>3111</v>
      </c>
      <c r="C468" s="165"/>
      <c r="D468" s="166"/>
      <c r="E468" s="63" t="s">
        <v>26</v>
      </c>
      <c r="F468" s="68"/>
      <c r="G468" s="68"/>
      <c r="H468" s="68">
        <v>0</v>
      </c>
      <c r="I468" s="70" t="e">
        <f t="shared" si="223"/>
        <v>#DIV/0!</v>
      </c>
    </row>
    <row r="469" spans="2:9" x14ac:dyDescent="0.25">
      <c r="B469" s="177" t="s">
        <v>185</v>
      </c>
      <c r="C469" s="178"/>
      <c r="D469" s="179"/>
      <c r="E469" s="59" t="s">
        <v>186</v>
      </c>
      <c r="F469" s="60">
        <f t="shared" ref="F469" si="228">F470</f>
        <v>210000</v>
      </c>
      <c r="G469" s="60"/>
      <c r="H469" s="60">
        <f t="shared" ref="H469" si="229">H470</f>
        <v>205896.5</v>
      </c>
      <c r="I469" s="70">
        <f t="shared" si="223"/>
        <v>98.045952380952386</v>
      </c>
    </row>
    <row r="470" spans="2:9" x14ac:dyDescent="0.25">
      <c r="B470" s="173">
        <v>3</v>
      </c>
      <c r="C470" s="174"/>
      <c r="D470" s="175"/>
      <c r="E470" s="61" t="s">
        <v>3</v>
      </c>
      <c r="F470" s="62">
        <f t="shared" ref="F470" si="230">F471+F479+F488</f>
        <v>210000</v>
      </c>
      <c r="G470" s="62"/>
      <c r="H470" s="62">
        <f t="shared" ref="H470" si="231">H471+H479+H488</f>
        <v>205896.5</v>
      </c>
      <c r="I470" s="70">
        <f t="shared" si="223"/>
        <v>98.045952380952386</v>
      </c>
    </row>
    <row r="471" spans="2:9" x14ac:dyDescent="0.25">
      <c r="B471" s="161">
        <v>31</v>
      </c>
      <c r="C471" s="162"/>
      <c r="D471" s="163"/>
      <c r="E471" s="61" t="s">
        <v>4</v>
      </c>
      <c r="F471" s="62">
        <v>171000</v>
      </c>
      <c r="G471" s="62"/>
      <c r="H471" s="62">
        <f t="shared" ref="H471" si="232">H472+H475+H477</f>
        <v>175151.82</v>
      </c>
      <c r="I471" s="70">
        <f t="shared" si="223"/>
        <v>102.4279649122807</v>
      </c>
    </row>
    <row r="472" spans="2:9" x14ac:dyDescent="0.25">
      <c r="B472" s="161">
        <v>311</v>
      </c>
      <c r="C472" s="162"/>
      <c r="D472" s="163"/>
      <c r="E472" s="61" t="s">
        <v>25</v>
      </c>
      <c r="F472" s="62"/>
      <c r="G472" s="62"/>
      <c r="H472" s="62">
        <f>H473+H474</f>
        <v>148626.09</v>
      </c>
      <c r="I472" s="70" t="e">
        <f t="shared" si="223"/>
        <v>#DIV/0!</v>
      </c>
    </row>
    <row r="473" spans="2:9" x14ac:dyDescent="0.25">
      <c r="B473" s="164">
        <v>3111</v>
      </c>
      <c r="C473" s="165"/>
      <c r="D473" s="166"/>
      <c r="E473" s="63" t="s">
        <v>26</v>
      </c>
      <c r="F473" s="68"/>
      <c r="G473" s="68"/>
      <c r="H473" s="68">
        <v>141180.48000000001</v>
      </c>
      <c r="I473" s="70" t="e">
        <f t="shared" si="223"/>
        <v>#DIV/0!</v>
      </c>
    </row>
    <row r="474" spans="2:9" x14ac:dyDescent="0.25">
      <c r="B474" s="65">
        <v>3113</v>
      </c>
      <c r="C474" s="66"/>
      <c r="D474" s="67"/>
      <c r="E474" s="63" t="s">
        <v>192</v>
      </c>
      <c r="F474" s="68"/>
      <c r="G474" s="68"/>
      <c r="H474" s="68">
        <v>7445.61</v>
      </c>
      <c r="I474" s="70" t="e">
        <f t="shared" si="223"/>
        <v>#DIV/0!</v>
      </c>
    </row>
    <row r="475" spans="2:9" x14ac:dyDescent="0.25">
      <c r="B475" s="161">
        <v>312</v>
      </c>
      <c r="C475" s="162"/>
      <c r="D475" s="163"/>
      <c r="E475" s="61" t="s">
        <v>134</v>
      </c>
      <c r="F475" s="62"/>
      <c r="G475" s="62"/>
      <c r="H475" s="62">
        <f t="shared" ref="H475" si="233">H476</f>
        <v>5800</v>
      </c>
      <c r="I475" s="70" t="e">
        <f t="shared" si="223"/>
        <v>#DIV/0!</v>
      </c>
    </row>
    <row r="476" spans="2:9" x14ac:dyDescent="0.25">
      <c r="B476" s="164">
        <v>3121</v>
      </c>
      <c r="C476" s="165"/>
      <c r="D476" s="166"/>
      <c r="E476" s="63" t="s">
        <v>134</v>
      </c>
      <c r="F476" s="68"/>
      <c r="G476" s="68"/>
      <c r="H476" s="68">
        <v>5800</v>
      </c>
      <c r="I476" s="70" t="e">
        <f t="shared" si="223"/>
        <v>#DIV/0!</v>
      </c>
    </row>
    <row r="477" spans="2:9" x14ac:dyDescent="0.25">
      <c r="B477" s="161">
        <v>313</v>
      </c>
      <c r="C477" s="162"/>
      <c r="D477" s="163"/>
      <c r="E477" s="61" t="s">
        <v>135</v>
      </c>
      <c r="F477" s="62"/>
      <c r="G477" s="62"/>
      <c r="H477" s="62">
        <f t="shared" ref="H477" si="234">H478</f>
        <v>20725.73</v>
      </c>
      <c r="I477" s="70" t="e">
        <f t="shared" si="223"/>
        <v>#DIV/0!</v>
      </c>
    </row>
    <row r="478" spans="2:9" ht="25.5" x14ac:dyDescent="0.25">
      <c r="B478" s="164">
        <v>3132</v>
      </c>
      <c r="C478" s="165"/>
      <c r="D478" s="166"/>
      <c r="E478" s="63" t="s">
        <v>136</v>
      </c>
      <c r="F478" s="68"/>
      <c r="G478" s="68"/>
      <c r="H478" s="68">
        <v>20725.73</v>
      </c>
      <c r="I478" s="70" t="e">
        <f t="shared" si="223"/>
        <v>#DIV/0!</v>
      </c>
    </row>
    <row r="479" spans="2:9" x14ac:dyDescent="0.25">
      <c r="B479" s="161">
        <v>32</v>
      </c>
      <c r="C479" s="162"/>
      <c r="D479" s="163"/>
      <c r="E479" s="61" t="s">
        <v>13</v>
      </c>
      <c r="F479" s="62">
        <v>39000</v>
      </c>
      <c r="G479" s="62"/>
      <c r="H479" s="62">
        <f>H480+H482+H484</f>
        <v>30744.68</v>
      </c>
      <c r="I479" s="70">
        <f t="shared" si="223"/>
        <v>78.832512820512818</v>
      </c>
    </row>
    <row r="480" spans="2:9" x14ac:dyDescent="0.25">
      <c r="B480" s="161">
        <v>321</v>
      </c>
      <c r="C480" s="162"/>
      <c r="D480" s="163"/>
      <c r="E480" s="61" t="s">
        <v>27</v>
      </c>
      <c r="F480" s="62"/>
      <c r="G480" s="62"/>
      <c r="H480" s="62">
        <f t="shared" ref="H480:H482" si="235">H481</f>
        <v>5301.95</v>
      </c>
      <c r="I480" s="70" t="e">
        <f t="shared" si="223"/>
        <v>#DIV/0!</v>
      </c>
    </row>
    <row r="481" spans="2:9" ht="25.5" x14ac:dyDescent="0.25">
      <c r="B481" s="164">
        <v>3212</v>
      </c>
      <c r="C481" s="165"/>
      <c r="D481" s="166"/>
      <c r="E481" s="63" t="s">
        <v>138</v>
      </c>
      <c r="F481" s="68"/>
      <c r="G481" s="68"/>
      <c r="H481" s="68">
        <v>5301.95</v>
      </c>
      <c r="I481" s="70" t="e">
        <f t="shared" si="223"/>
        <v>#DIV/0!</v>
      </c>
    </row>
    <row r="482" spans="2:9" x14ac:dyDescent="0.25">
      <c r="B482" s="161">
        <v>322</v>
      </c>
      <c r="C482" s="162"/>
      <c r="D482" s="163"/>
      <c r="E482" s="61" t="s">
        <v>84</v>
      </c>
      <c r="F482" s="62"/>
      <c r="G482" s="62"/>
      <c r="H482" s="62">
        <f t="shared" si="235"/>
        <v>23592.73</v>
      </c>
      <c r="I482" s="70" t="e">
        <f t="shared" si="223"/>
        <v>#DIV/0!</v>
      </c>
    </row>
    <row r="483" spans="2:9" x14ac:dyDescent="0.25">
      <c r="B483" s="164">
        <v>3222</v>
      </c>
      <c r="C483" s="165"/>
      <c r="D483" s="166"/>
      <c r="E483" s="63" t="s">
        <v>200</v>
      </c>
      <c r="F483" s="68"/>
      <c r="G483" s="68"/>
      <c r="H483" s="68">
        <v>23592.73</v>
      </c>
      <c r="I483" s="70" t="e">
        <f t="shared" si="223"/>
        <v>#DIV/0!</v>
      </c>
    </row>
    <row r="484" spans="2:9" x14ac:dyDescent="0.25">
      <c r="B484" s="161">
        <v>323</v>
      </c>
      <c r="C484" s="162"/>
      <c r="D484" s="163"/>
      <c r="E484" s="61" t="s">
        <v>89</v>
      </c>
      <c r="F484" s="62"/>
      <c r="G484" s="62"/>
      <c r="H484" s="62">
        <f t="shared" ref="H484" si="236">H485+H487</f>
        <v>1850</v>
      </c>
      <c r="I484" s="70" t="e">
        <f t="shared" si="223"/>
        <v>#DIV/0!</v>
      </c>
    </row>
    <row r="485" spans="2:9" x14ac:dyDescent="0.25">
      <c r="B485" s="164">
        <v>3232</v>
      </c>
      <c r="C485" s="165"/>
      <c r="D485" s="166"/>
      <c r="E485" s="63" t="s">
        <v>112</v>
      </c>
      <c r="F485" s="68"/>
      <c r="G485" s="68"/>
      <c r="H485" s="68">
        <v>0</v>
      </c>
      <c r="I485" s="70" t="e">
        <f t="shared" si="223"/>
        <v>#DIV/0!</v>
      </c>
    </row>
    <row r="486" spans="2:9" x14ac:dyDescent="0.25">
      <c r="B486" s="164">
        <v>3237</v>
      </c>
      <c r="C486" s="165"/>
      <c r="D486" s="166"/>
      <c r="E486" s="63" t="s">
        <v>95</v>
      </c>
      <c r="F486" s="68"/>
      <c r="G486" s="68"/>
      <c r="H486" s="68">
        <v>0</v>
      </c>
      <c r="I486" s="70"/>
    </row>
    <row r="487" spans="2:9" x14ac:dyDescent="0.25">
      <c r="B487" s="164">
        <v>3239</v>
      </c>
      <c r="C487" s="165"/>
      <c r="D487" s="166"/>
      <c r="E487" s="63" t="s">
        <v>97</v>
      </c>
      <c r="F487" s="68"/>
      <c r="G487" s="68"/>
      <c r="H487" s="68">
        <v>1850</v>
      </c>
      <c r="I487" s="70" t="e">
        <f t="shared" si="223"/>
        <v>#DIV/0!</v>
      </c>
    </row>
    <row r="488" spans="2:9" x14ac:dyDescent="0.25">
      <c r="B488" s="161">
        <v>38</v>
      </c>
      <c r="C488" s="162"/>
      <c r="D488" s="163"/>
      <c r="E488" s="61" t="s">
        <v>207</v>
      </c>
      <c r="F488" s="62">
        <f t="shared" ref="F488:F489" si="237">F489</f>
        <v>0</v>
      </c>
      <c r="G488" s="62"/>
      <c r="H488" s="62">
        <f t="shared" ref="H488:H489" si="238">H489</f>
        <v>0</v>
      </c>
      <c r="I488" s="70" t="e">
        <f t="shared" si="223"/>
        <v>#DIV/0!</v>
      </c>
    </row>
    <row r="489" spans="2:9" x14ac:dyDescent="0.25">
      <c r="B489" s="161">
        <v>383</v>
      </c>
      <c r="C489" s="162"/>
      <c r="D489" s="163"/>
      <c r="E489" s="61" t="s">
        <v>208</v>
      </c>
      <c r="F489" s="62">
        <f t="shared" si="237"/>
        <v>0</v>
      </c>
      <c r="G489" s="62"/>
      <c r="H489" s="62">
        <f t="shared" si="238"/>
        <v>0</v>
      </c>
      <c r="I489" s="70" t="e">
        <f t="shared" si="223"/>
        <v>#DIV/0!</v>
      </c>
    </row>
    <row r="490" spans="2:9" x14ac:dyDescent="0.25">
      <c r="B490" s="164">
        <v>3831</v>
      </c>
      <c r="C490" s="165"/>
      <c r="D490" s="166"/>
      <c r="E490" s="63" t="s">
        <v>209</v>
      </c>
      <c r="F490" s="68"/>
      <c r="G490" s="68"/>
      <c r="H490" s="68">
        <v>0</v>
      </c>
      <c r="I490" s="70" t="e">
        <f t="shared" si="223"/>
        <v>#DIV/0!</v>
      </c>
    </row>
    <row r="491" spans="2:9" ht="25.5" x14ac:dyDescent="0.25">
      <c r="B491" s="170" t="s">
        <v>146</v>
      </c>
      <c r="C491" s="171"/>
      <c r="D491" s="172"/>
      <c r="E491" s="57" t="s">
        <v>210</v>
      </c>
      <c r="F491" s="58">
        <f>F492+F499</f>
        <v>25000</v>
      </c>
      <c r="G491" s="58"/>
      <c r="H491" s="58">
        <f>H492+H499</f>
        <v>0</v>
      </c>
      <c r="I491" s="70">
        <f t="shared" si="223"/>
        <v>0</v>
      </c>
    </row>
    <row r="492" spans="2:9" x14ac:dyDescent="0.25">
      <c r="B492" s="177" t="s">
        <v>185</v>
      </c>
      <c r="C492" s="178"/>
      <c r="D492" s="179"/>
      <c r="E492" s="59" t="s">
        <v>186</v>
      </c>
      <c r="F492" s="60">
        <f t="shared" ref="F492" si="239">F493</f>
        <v>25000</v>
      </c>
      <c r="G492" s="60"/>
      <c r="H492" s="60">
        <f t="shared" ref="H492:H493" si="240">H493</f>
        <v>0</v>
      </c>
      <c r="I492" s="70">
        <f t="shared" si="223"/>
        <v>0</v>
      </c>
    </row>
    <row r="493" spans="2:9" x14ac:dyDescent="0.25">
      <c r="B493" s="173">
        <v>3</v>
      </c>
      <c r="C493" s="174"/>
      <c r="D493" s="175"/>
      <c r="E493" s="61" t="s">
        <v>3</v>
      </c>
      <c r="F493" s="62">
        <f>F494+F497</f>
        <v>25000</v>
      </c>
      <c r="G493" s="62"/>
      <c r="H493" s="62">
        <f t="shared" si="240"/>
        <v>0</v>
      </c>
      <c r="I493" s="70">
        <f t="shared" si="223"/>
        <v>0</v>
      </c>
    </row>
    <row r="494" spans="2:9" x14ac:dyDescent="0.25">
      <c r="B494" s="161">
        <v>31</v>
      </c>
      <c r="C494" s="162"/>
      <c r="D494" s="163"/>
      <c r="E494" s="61" t="s">
        <v>4</v>
      </c>
      <c r="F494" s="62">
        <v>20000</v>
      </c>
      <c r="G494" s="62"/>
      <c r="H494" s="62">
        <f t="shared" ref="H494" si="241">H495+H497</f>
        <v>0</v>
      </c>
      <c r="I494" s="70">
        <f t="shared" si="223"/>
        <v>0</v>
      </c>
    </row>
    <row r="495" spans="2:9" x14ac:dyDescent="0.25">
      <c r="B495" s="161">
        <v>311</v>
      </c>
      <c r="C495" s="162"/>
      <c r="D495" s="163"/>
      <c r="E495" s="61" t="s">
        <v>211</v>
      </c>
      <c r="F495" s="62"/>
      <c r="G495" s="62"/>
      <c r="H495" s="62">
        <f t="shared" ref="H495" si="242">H496</f>
        <v>0</v>
      </c>
      <c r="I495" s="70" t="e">
        <f t="shared" si="223"/>
        <v>#DIV/0!</v>
      </c>
    </row>
    <row r="496" spans="2:9" x14ac:dyDescent="0.25">
      <c r="B496" s="164">
        <v>3111</v>
      </c>
      <c r="C496" s="165"/>
      <c r="D496" s="166"/>
      <c r="E496" s="63" t="s">
        <v>26</v>
      </c>
      <c r="F496" s="68"/>
      <c r="G496" s="68"/>
      <c r="H496" s="68">
        <v>0</v>
      </c>
      <c r="I496" s="70" t="e">
        <f t="shared" si="223"/>
        <v>#DIV/0!</v>
      </c>
    </row>
    <row r="497" spans="2:9" x14ac:dyDescent="0.25">
      <c r="B497" s="161">
        <v>32</v>
      </c>
      <c r="C497" s="162"/>
      <c r="D497" s="163"/>
      <c r="E497" s="61" t="s">
        <v>13</v>
      </c>
      <c r="F497" s="62">
        <v>5000</v>
      </c>
      <c r="G497" s="62"/>
      <c r="H497" s="62">
        <f t="shared" ref="H497" si="243">H498</f>
        <v>0</v>
      </c>
      <c r="I497" s="70">
        <f t="shared" si="223"/>
        <v>0</v>
      </c>
    </row>
    <row r="498" spans="2:9" x14ac:dyDescent="0.25">
      <c r="B498" s="164">
        <v>321</v>
      </c>
      <c r="C498" s="165"/>
      <c r="D498" s="166"/>
      <c r="E498" s="63" t="s">
        <v>27</v>
      </c>
      <c r="F498" s="68"/>
      <c r="G498" s="68"/>
      <c r="H498" s="68">
        <v>0</v>
      </c>
      <c r="I498" s="70" t="e">
        <f t="shared" si="223"/>
        <v>#DIV/0!</v>
      </c>
    </row>
    <row r="499" spans="2:9" ht="25.5" x14ac:dyDescent="0.25">
      <c r="B499" s="164">
        <v>3212</v>
      </c>
      <c r="C499" s="165"/>
      <c r="D499" s="166"/>
      <c r="E499" s="63" t="s">
        <v>138</v>
      </c>
      <c r="F499" s="68"/>
      <c r="G499" s="68"/>
      <c r="H499" s="68"/>
      <c r="I499" s="70" t="e">
        <f t="shared" si="223"/>
        <v>#DIV/0!</v>
      </c>
    </row>
    <row r="500" spans="2:9" x14ac:dyDescent="0.25">
      <c r="B500" s="164"/>
      <c r="C500" s="165"/>
      <c r="D500" s="166"/>
      <c r="E500" s="63"/>
      <c r="F500" s="68"/>
      <c r="G500" s="68"/>
      <c r="H500" s="68"/>
      <c r="I500" s="70" t="e">
        <f t="shared" si="223"/>
        <v>#DIV/0!</v>
      </c>
    </row>
    <row r="501" spans="2:9" x14ac:dyDescent="0.25">
      <c r="B501" s="170" t="s">
        <v>212</v>
      </c>
      <c r="C501" s="171"/>
      <c r="D501" s="172"/>
      <c r="E501" s="57" t="s">
        <v>213</v>
      </c>
      <c r="F501" s="58">
        <f t="shared" ref="F501" si="244">F502+F511</f>
        <v>10000</v>
      </c>
      <c r="G501" s="58"/>
      <c r="H501" s="58">
        <f t="shared" ref="H501" si="245">H502+H511</f>
        <v>9212.82</v>
      </c>
      <c r="I501" s="70">
        <f t="shared" si="223"/>
        <v>92.128199999999993</v>
      </c>
    </row>
    <row r="502" spans="2:9" x14ac:dyDescent="0.25">
      <c r="B502" s="177" t="s">
        <v>185</v>
      </c>
      <c r="C502" s="178"/>
      <c r="D502" s="179"/>
      <c r="E502" s="59" t="s">
        <v>186</v>
      </c>
      <c r="F502" s="60">
        <f t="shared" ref="F502" si="246">F503+F507</f>
        <v>10000</v>
      </c>
      <c r="G502" s="60"/>
      <c r="H502" s="60">
        <f t="shared" ref="H502" si="247">H503+H507</f>
        <v>9212.82</v>
      </c>
      <c r="I502" s="70">
        <f t="shared" si="223"/>
        <v>92.128199999999993</v>
      </c>
    </row>
    <row r="503" spans="2:9" x14ac:dyDescent="0.25">
      <c r="B503" s="173">
        <v>3</v>
      </c>
      <c r="C503" s="174"/>
      <c r="D503" s="175"/>
      <c r="E503" s="61" t="s">
        <v>3</v>
      </c>
      <c r="F503" s="62">
        <f t="shared" ref="F503" si="248">F504</f>
        <v>10000</v>
      </c>
      <c r="G503" s="62"/>
      <c r="H503" s="62">
        <f t="shared" ref="H503:H505" si="249">H504</f>
        <v>9212.82</v>
      </c>
      <c r="I503" s="70">
        <f t="shared" si="223"/>
        <v>92.128199999999993</v>
      </c>
    </row>
    <row r="504" spans="2:9" x14ac:dyDescent="0.25">
      <c r="B504" s="161">
        <v>32</v>
      </c>
      <c r="C504" s="162"/>
      <c r="D504" s="163"/>
      <c r="E504" s="61" t="s">
        <v>13</v>
      </c>
      <c r="F504" s="62">
        <v>10000</v>
      </c>
      <c r="G504" s="62"/>
      <c r="H504" s="62">
        <f t="shared" si="249"/>
        <v>9212.82</v>
      </c>
      <c r="I504" s="70">
        <f t="shared" si="223"/>
        <v>92.128199999999993</v>
      </c>
    </row>
    <row r="505" spans="2:9" x14ac:dyDescent="0.25">
      <c r="B505" s="161">
        <v>329</v>
      </c>
      <c r="C505" s="162"/>
      <c r="D505" s="163"/>
      <c r="E505" s="61" t="s">
        <v>98</v>
      </c>
      <c r="F505" s="62"/>
      <c r="G505" s="62"/>
      <c r="H505" s="62">
        <f t="shared" si="249"/>
        <v>9212.82</v>
      </c>
      <c r="I505" s="70" t="e">
        <f t="shared" si="223"/>
        <v>#DIV/0!</v>
      </c>
    </row>
    <row r="506" spans="2:9" x14ac:dyDescent="0.25">
      <c r="B506" s="164">
        <v>3299</v>
      </c>
      <c r="C506" s="165"/>
      <c r="D506" s="166"/>
      <c r="E506" s="63" t="s">
        <v>98</v>
      </c>
      <c r="F506" s="68"/>
      <c r="G506" s="68"/>
      <c r="H506" s="68">
        <v>9212.82</v>
      </c>
      <c r="I506" s="70" t="e">
        <f t="shared" si="223"/>
        <v>#DIV/0!</v>
      </c>
    </row>
    <row r="507" spans="2:9" ht="25.5" x14ac:dyDescent="0.25">
      <c r="B507" s="173">
        <v>4</v>
      </c>
      <c r="C507" s="174"/>
      <c r="D507" s="175"/>
      <c r="E507" s="61" t="s">
        <v>5</v>
      </c>
      <c r="F507" s="62">
        <f t="shared" ref="F507:F508" si="250">F508</f>
        <v>0</v>
      </c>
      <c r="G507" s="62"/>
      <c r="H507" s="62">
        <f t="shared" ref="H507:H509" si="251">H508</f>
        <v>0</v>
      </c>
      <c r="I507" s="70" t="e">
        <f t="shared" si="223"/>
        <v>#DIV/0!</v>
      </c>
    </row>
    <row r="508" spans="2:9" ht="25.5" x14ac:dyDescent="0.25">
      <c r="B508" s="161">
        <v>42</v>
      </c>
      <c r="C508" s="162"/>
      <c r="D508" s="163"/>
      <c r="E508" s="61" t="s">
        <v>152</v>
      </c>
      <c r="F508" s="62">
        <f t="shared" si="250"/>
        <v>0</v>
      </c>
      <c r="G508" s="62"/>
      <c r="H508" s="62">
        <f t="shared" si="251"/>
        <v>0</v>
      </c>
      <c r="I508" s="70" t="e">
        <f t="shared" si="223"/>
        <v>#DIV/0!</v>
      </c>
    </row>
    <row r="509" spans="2:9" x14ac:dyDescent="0.25">
      <c r="B509" s="161">
        <v>422</v>
      </c>
      <c r="C509" s="162"/>
      <c r="D509" s="163"/>
      <c r="E509" s="61" t="s">
        <v>157</v>
      </c>
      <c r="F509" s="62"/>
      <c r="G509" s="62"/>
      <c r="H509" s="62">
        <f t="shared" si="251"/>
        <v>0</v>
      </c>
      <c r="I509" s="70" t="e">
        <f t="shared" si="223"/>
        <v>#DIV/0!</v>
      </c>
    </row>
    <row r="510" spans="2:9" ht="25.5" x14ac:dyDescent="0.25">
      <c r="B510" s="164">
        <v>4227</v>
      </c>
      <c r="C510" s="165"/>
      <c r="D510" s="166"/>
      <c r="E510" s="63" t="s">
        <v>201</v>
      </c>
      <c r="F510" s="68"/>
      <c r="G510" s="68"/>
      <c r="H510" s="68">
        <v>0</v>
      </c>
      <c r="I510" s="70" t="e">
        <f t="shared" si="223"/>
        <v>#DIV/0!</v>
      </c>
    </row>
    <row r="511" spans="2:9" x14ac:dyDescent="0.25">
      <c r="B511" s="177" t="s">
        <v>183</v>
      </c>
      <c r="C511" s="178"/>
      <c r="D511" s="179"/>
      <c r="E511" s="59" t="s">
        <v>184</v>
      </c>
      <c r="F511" s="60">
        <f>F512+F518</f>
        <v>0</v>
      </c>
      <c r="G511" s="60"/>
      <c r="H511" s="60">
        <f>H512+H518</f>
        <v>0</v>
      </c>
      <c r="I511" s="70" t="e">
        <f t="shared" si="223"/>
        <v>#DIV/0!</v>
      </c>
    </row>
    <row r="512" spans="2:9" x14ac:dyDescent="0.25">
      <c r="B512" s="173">
        <v>3</v>
      </c>
      <c r="C512" s="174"/>
      <c r="D512" s="175"/>
      <c r="E512" s="61" t="s">
        <v>3</v>
      </c>
      <c r="F512" s="62">
        <f t="shared" ref="F512" si="252">F513</f>
        <v>0</v>
      </c>
      <c r="G512" s="62"/>
      <c r="H512" s="62">
        <f t="shared" ref="H512:H516" si="253">H513</f>
        <v>0</v>
      </c>
      <c r="I512" s="70" t="e">
        <f t="shared" si="223"/>
        <v>#DIV/0!</v>
      </c>
    </row>
    <row r="513" spans="2:9" x14ac:dyDescent="0.25">
      <c r="B513" s="161">
        <v>32</v>
      </c>
      <c r="C513" s="162"/>
      <c r="D513" s="163"/>
      <c r="E513" s="61" t="s">
        <v>13</v>
      </c>
      <c r="F513" s="62">
        <f t="shared" ref="F513" si="254">F514+F516</f>
        <v>0</v>
      </c>
      <c r="G513" s="62"/>
      <c r="H513" s="62">
        <f t="shared" ref="H513" si="255">H514+H516</f>
        <v>0</v>
      </c>
      <c r="I513" s="70" t="e">
        <f t="shared" si="223"/>
        <v>#DIV/0!</v>
      </c>
    </row>
    <row r="514" spans="2:9" x14ac:dyDescent="0.25">
      <c r="B514" s="161">
        <v>322</v>
      </c>
      <c r="C514" s="162"/>
      <c r="D514" s="163"/>
      <c r="E514" s="61" t="s">
        <v>84</v>
      </c>
      <c r="F514" s="62"/>
      <c r="G514" s="62"/>
      <c r="H514" s="62">
        <f t="shared" ref="H514" si="256">H515</f>
        <v>0</v>
      </c>
      <c r="I514" s="70" t="e">
        <f t="shared" si="223"/>
        <v>#DIV/0!</v>
      </c>
    </row>
    <row r="515" spans="2:9" x14ac:dyDescent="0.25">
      <c r="B515" s="164">
        <v>3225</v>
      </c>
      <c r="C515" s="165"/>
      <c r="D515" s="166"/>
      <c r="E515" s="63" t="s">
        <v>87</v>
      </c>
      <c r="F515" s="68"/>
      <c r="G515" s="68"/>
      <c r="H515" s="68">
        <v>0</v>
      </c>
      <c r="I515" s="70" t="e">
        <f t="shared" si="223"/>
        <v>#DIV/0!</v>
      </c>
    </row>
    <row r="516" spans="2:9" x14ac:dyDescent="0.25">
      <c r="B516" s="161">
        <v>329</v>
      </c>
      <c r="C516" s="162"/>
      <c r="D516" s="163"/>
      <c r="E516" s="61" t="s">
        <v>98</v>
      </c>
      <c r="F516" s="62"/>
      <c r="G516" s="62"/>
      <c r="H516" s="62">
        <f t="shared" si="253"/>
        <v>0</v>
      </c>
      <c r="I516" s="70" t="e">
        <f t="shared" si="223"/>
        <v>#DIV/0!</v>
      </c>
    </row>
    <row r="517" spans="2:9" x14ac:dyDescent="0.25">
      <c r="B517" s="164">
        <v>3299</v>
      </c>
      <c r="C517" s="165"/>
      <c r="D517" s="166"/>
      <c r="E517" s="63" t="s">
        <v>98</v>
      </c>
      <c r="F517" s="68"/>
      <c r="G517" s="68"/>
      <c r="H517" s="68">
        <v>0</v>
      </c>
      <c r="I517" s="70" t="e">
        <f t="shared" si="223"/>
        <v>#DIV/0!</v>
      </c>
    </row>
    <row r="518" spans="2:9" ht="25.5" x14ac:dyDescent="0.25">
      <c r="B518" s="173">
        <v>4</v>
      </c>
      <c r="C518" s="174"/>
      <c r="D518" s="175"/>
      <c r="E518" s="61" t="s">
        <v>5</v>
      </c>
      <c r="F518" s="62">
        <f t="shared" ref="F518:F519" si="257">F519</f>
        <v>0</v>
      </c>
      <c r="G518" s="62"/>
      <c r="H518" s="62">
        <f t="shared" ref="H518:H520" si="258">H519</f>
        <v>0</v>
      </c>
      <c r="I518" s="70" t="e">
        <f t="shared" si="223"/>
        <v>#DIV/0!</v>
      </c>
    </row>
    <row r="519" spans="2:9" ht="25.5" x14ac:dyDescent="0.25">
      <c r="B519" s="161">
        <v>42</v>
      </c>
      <c r="C519" s="162"/>
      <c r="D519" s="163"/>
      <c r="E519" s="61" t="s">
        <v>152</v>
      </c>
      <c r="F519" s="62">
        <f t="shared" si="257"/>
        <v>0</v>
      </c>
      <c r="G519" s="62"/>
      <c r="H519" s="62">
        <f t="shared" si="258"/>
        <v>0</v>
      </c>
      <c r="I519" s="70" t="e">
        <f t="shared" si="223"/>
        <v>#DIV/0!</v>
      </c>
    </row>
    <row r="520" spans="2:9" x14ac:dyDescent="0.25">
      <c r="B520" s="161">
        <v>422</v>
      </c>
      <c r="C520" s="162"/>
      <c r="D520" s="163"/>
      <c r="E520" s="61" t="s">
        <v>157</v>
      </c>
      <c r="F520" s="62"/>
      <c r="G520" s="62"/>
      <c r="H520" s="62">
        <f t="shared" si="258"/>
        <v>0</v>
      </c>
      <c r="I520" s="70" t="e">
        <f t="shared" si="223"/>
        <v>#DIV/0!</v>
      </c>
    </row>
    <row r="521" spans="2:9" ht="25.5" x14ac:dyDescent="0.25">
      <c r="B521" s="164">
        <v>4227</v>
      </c>
      <c r="C521" s="165"/>
      <c r="D521" s="166"/>
      <c r="E521" s="63" t="s">
        <v>201</v>
      </c>
      <c r="F521" s="68"/>
      <c r="G521" s="68"/>
      <c r="H521" s="68">
        <v>0</v>
      </c>
      <c r="I521" s="70" t="e">
        <f t="shared" si="223"/>
        <v>#DIV/0!</v>
      </c>
    </row>
    <row r="522" spans="2:9" x14ac:dyDescent="0.25">
      <c r="B522" s="170" t="s">
        <v>214</v>
      </c>
      <c r="C522" s="171"/>
      <c r="D522" s="172"/>
      <c r="E522" s="57" t="s">
        <v>166</v>
      </c>
      <c r="F522" s="58">
        <f>F523+F528+F533+F551</f>
        <v>155000</v>
      </c>
      <c r="G522" s="58"/>
      <c r="H522" s="58">
        <f>H523+H528+H533+H551</f>
        <v>26629.29</v>
      </c>
      <c r="I522" s="70">
        <f t="shared" si="223"/>
        <v>17.180187096774194</v>
      </c>
    </row>
    <row r="523" spans="2:9" x14ac:dyDescent="0.25">
      <c r="B523" s="177" t="s">
        <v>181</v>
      </c>
      <c r="C523" s="178"/>
      <c r="D523" s="179"/>
      <c r="E523" s="59" t="s">
        <v>215</v>
      </c>
      <c r="F523" s="60">
        <f t="shared" ref="F523:F524" si="259">F524</f>
        <v>5000</v>
      </c>
      <c r="G523" s="60"/>
      <c r="H523" s="60">
        <f t="shared" ref="H523:H524" si="260">H524</f>
        <v>0</v>
      </c>
      <c r="I523" s="70">
        <f t="shared" ref="I523:I588" si="261">H523/F523*100</f>
        <v>0</v>
      </c>
    </row>
    <row r="524" spans="2:9" ht="25.5" x14ac:dyDescent="0.25">
      <c r="B524" s="173">
        <v>4</v>
      </c>
      <c r="C524" s="174"/>
      <c r="D524" s="175"/>
      <c r="E524" s="61" t="s">
        <v>5</v>
      </c>
      <c r="F524" s="62">
        <f t="shared" si="259"/>
        <v>5000</v>
      </c>
      <c r="G524" s="62"/>
      <c r="H524" s="62">
        <f t="shared" si="260"/>
        <v>0</v>
      </c>
      <c r="I524" s="70">
        <f t="shared" si="261"/>
        <v>0</v>
      </c>
    </row>
    <row r="525" spans="2:9" ht="25.5" x14ac:dyDescent="0.25">
      <c r="B525" s="161">
        <v>42</v>
      </c>
      <c r="C525" s="162"/>
      <c r="D525" s="163"/>
      <c r="E525" s="61" t="s">
        <v>152</v>
      </c>
      <c r="F525" s="62">
        <v>5000</v>
      </c>
      <c r="G525" s="62"/>
      <c r="H525" s="62">
        <f>H526</f>
        <v>0</v>
      </c>
      <c r="I525" s="70">
        <f t="shared" si="261"/>
        <v>0</v>
      </c>
    </row>
    <row r="526" spans="2:9" ht="25.5" x14ac:dyDescent="0.25">
      <c r="B526" s="161">
        <v>424</v>
      </c>
      <c r="C526" s="162"/>
      <c r="D526" s="163"/>
      <c r="E526" s="61" t="s">
        <v>174</v>
      </c>
      <c r="F526" s="62"/>
      <c r="G526" s="62"/>
      <c r="H526" s="62">
        <f t="shared" ref="H526" si="262">H527</f>
        <v>0</v>
      </c>
      <c r="I526" s="70" t="e">
        <f t="shared" si="261"/>
        <v>#DIV/0!</v>
      </c>
    </row>
    <row r="527" spans="2:9" x14ac:dyDescent="0.25">
      <c r="B527" s="164">
        <v>4241</v>
      </c>
      <c r="C527" s="165"/>
      <c r="D527" s="166"/>
      <c r="E527" s="63" t="s">
        <v>175</v>
      </c>
      <c r="F527" s="68"/>
      <c r="G527" s="68"/>
      <c r="H527" s="68">
        <v>0</v>
      </c>
      <c r="I527" s="70" t="e">
        <f t="shared" si="261"/>
        <v>#DIV/0!</v>
      </c>
    </row>
    <row r="528" spans="2:9" ht="25.5" x14ac:dyDescent="0.25">
      <c r="B528" s="177" t="s">
        <v>179</v>
      </c>
      <c r="C528" s="178"/>
      <c r="D528" s="179"/>
      <c r="E528" s="59" t="s">
        <v>180</v>
      </c>
      <c r="F528" s="60">
        <f t="shared" ref="F528:F530" si="263">F529</f>
        <v>0</v>
      </c>
      <c r="G528" s="60"/>
      <c r="H528" s="60">
        <f t="shared" ref="H528:H531" si="264">H529</f>
        <v>0</v>
      </c>
      <c r="I528" s="70" t="e">
        <f t="shared" si="261"/>
        <v>#DIV/0!</v>
      </c>
    </row>
    <row r="529" spans="2:9" ht="25.5" x14ac:dyDescent="0.25">
      <c r="B529" s="173">
        <v>4</v>
      </c>
      <c r="C529" s="174"/>
      <c r="D529" s="175"/>
      <c r="E529" s="61" t="s">
        <v>5</v>
      </c>
      <c r="F529" s="62">
        <f t="shared" si="263"/>
        <v>0</v>
      </c>
      <c r="G529" s="62"/>
      <c r="H529" s="62">
        <f t="shared" si="264"/>
        <v>0</v>
      </c>
      <c r="I529" s="70" t="e">
        <f t="shared" si="261"/>
        <v>#DIV/0!</v>
      </c>
    </row>
    <row r="530" spans="2:9" ht="25.5" x14ac:dyDescent="0.25">
      <c r="B530" s="161">
        <v>42</v>
      </c>
      <c r="C530" s="162"/>
      <c r="D530" s="163"/>
      <c r="E530" s="61" t="s">
        <v>152</v>
      </c>
      <c r="F530" s="62">
        <f t="shared" si="263"/>
        <v>0</v>
      </c>
      <c r="G530" s="62"/>
      <c r="H530" s="62">
        <f t="shared" si="264"/>
        <v>0</v>
      </c>
      <c r="I530" s="70" t="e">
        <f t="shared" si="261"/>
        <v>#DIV/0!</v>
      </c>
    </row>
    <row r="531" spans="2:9" x14ac:dyDescent="0.25">
      <c r="B531" s="161">
        <v>422</v>
      </c>
      <c r="C531" s="162"/>
      <c r="D531" s="163"/>
      <c r="E531" s="61" t="s">
        <v>157</v>
      </c>
      <c r="F531" s="62"/>
      <c r="G531" s="62"/>
      <c r="H531" s="62">
        <f t="shared" si="264"/>
        <v>0</v>
      </c>
      <c r="I531" s="70" t="e">
        <f t="shared" si="261"/>
        <v>#DIV/0!</v>
      </c>
    </row>
    <row r="532" spans="2:9" x14ac:dyDescent="0.25">
      <c r="B532" s="164">
        <v>4221</v>
      </c>
      <c r="C532" s="165"/>
      <c r="D532" s="166"/>
      <c r="E532" s="63" t="s">
        <v>158</v>
      </c>
      <c r="F532" s="68"/>
      <c r="G532" s="68"/>
      <c r="H532" s="68"/>
      <c r="I532" s="70" t="e">
        <f t="shared" si="261"/>
        <v>#DIV/0!</v>
      </c>
    </row>
    <row r="533" spans="2:9" x14ac:dyDescent="0.25">
      <c r="B533" s="177" t="s">
        <v>185</v>
      </c>
      <c r="C533" s="178"/>
      <c r="D533" s="179"/>
      <c r="E533" s="59" t="s">
        <v>186</v>
      </c>
      <c r="F533" s="60">
        <f>F534+F538</f>
        <v>150000</v>
      </c>
      <c r="G533" s="60"/>
      <c r="H533" s="60">
        <f>H538</f>
        <v>22979.74</v>
      </c>
      <c r="I533" s="70">
        <f t="shared" si="261"/>
        <v>15.319826666666666</v>
      </c>
    </row>
    <row r="534" spans="2:9" x14ac:dyDescent="0.25">
      <c r="B534" s="173">
        <v>3</v>
      </c>
      <c r="C534" s="174"/>
      <c r="D534" s="175"/>
      <c r="E534" s="61" t="s">
        <v>3</v>
      </c>
      <c r="F534" s="62">
        <f t="shared" ref="F534" si="265">F535</f>
        <v>50000</v>
      </c>
      <c r="G534" s="62"/>
      <c r="H534" s="62">
        <f t="shared" ref="H534" si="266">H535</f>
        <v>239.7</v>
      </c>
      <c r="I534" s="70">
        <f t="shared" si="261"/>
        <v>0.47939999999999994</v>
      </c>
    </row>
    <row r="535" spans="2:9" x14ac:dyDescent="0.25">
      <c r="B535" s="161">
        <v>32</v>
      </c>
      <c r="C535" s="162"/>
      <c r="D535" s="163"/>
      <c r="E535" s="61" t="s">
        <v>13</v>
      </c>
      <c r="F535" s="62">
        <v>50000</v>
      </c>
      <c r="G535" s="62"/>
      <c r="H535" s="62">
        <f>H536+H537</f>
        <v>239.7</v>
      </c>
      <c r="I535" s="70">
        <f t="shared" si="261"/>
        <v>0.47939999999999994</v>
      </c>
    </row>
    <row r="536" spans="2:9" x14ac:dyDescent="0.25">
      <c r="B536" s="161">
        <v>322</v>
      </c>
      <c r="C536" s="162"/>
      <c r="D536" s="163"/>
      <c r="E536" s="61" t="s">
        <v>84</v>
      </c>
      <c r="F536" s="62"/>
      <c r="G536" s="62"/>
      <c r="H536" s="62">
        <f t="shared" ref="H536" si="267">H537</f>
        <v>119.85</v>
      </c>
      <c r="I536" s="70" t="e">
        <f t="shared" si="261"/>
        <v>#DIV/0!</v>
      </c>
    </row>
    <row r="537" spans="2:9" x14ac:dyDescent="0.25">
      <c r="B537" s="164">
        <v>3225</v>
      </c>
      <c r="C537" s="165"/>
      <c r="D537" s="166"/>
      <c r="E537" s="63" t="s">
        <v>87</v>
      </c>
      <c r="F537" s="68"/>
      <c r="G537" s="68"/>
      <c r="H537" s="68">
        <v>119.85</v>
      </c>
      <c r="I537" s="70" t="e">
        <f t="shared" si="261"/>
        <v>#DIV/0!</v>
      </c>
    </row>
    <row r="538" spans="2:9" ht="25.5" x14ac:dyDescent="0.25">
      <c r="B538" s="173">
        <v>4</v>
      </c>
      <c r="C538" s="174"/>
      <c r="D538" s="175"/>
      <c r="E538" s="61" t="s">
        <v>5</v>
      </c>
      <c r="F538" s="62">
        <f>F539+F544</f>
        <v>100000</v>
      </c>
      <c r="G538" s="62"/>
      <c r="H538" s="62">
        <f t="shared" ref="H538:H542" si="268">H539</f>
        <v>22979.74</v>
      </c>
      <c r="I538" s="70">
        <f t="shared" si="261"/>
        <v>22.97974</v>
      </c>
    </row>
    <row r="539" spans="2:9" ht="25.5" x14ac:dyDescent="0.25">
      <c r="B539" s="161">
        <v>42</v>
      </c>
      <c r="C539" s="162"/>
      <c r="D539" s="163"/>
      <c r="E539" s="61" t="s">
        <v>152</v>
      </c>
      <c r="F539" s="62">
        <v>50000</v>
      </c>
      <c r="G539" s="62"/>
      <c r="H539" s="62">
        <f>H542+H540</f>
        <v>22979.74</v>
      </c>
      <c r="I539" s="70">
        <f t="shared" si="261"/>
        <v>45.959479999999999</v>
      </c>
    </row>
    <row r="540" spans="2:9" x14ac:dyDescent="0.25">
      <c r="B540" s="161">
        <v>422</v>
      </c>
      <c r="C540" s="162"/>
      <c r="D540" s="163"/>
      <c r="E540" s="61" t="s">
        <v>157</v>
      </c>
      <c r="F540" s="62"/>
      <c r="G540" s="62"/>
      <c r="H540" s="62">
        <f t="shared" ref="H540" si="269">H541</f>
        <v>8149.55</v>
      </c>
      <c r="I540" s="70"/>
    </row>
    <row r="541" spans="2:9" x14ac:dyDescent="0.25">
      <c r="B541" s="164">
        <v>4221</v>
      </c>
      <c r="C541" s="165"/>
      <c r="D541" s="166"/>
      <c r="E541" s="63" t="s">
        <v>158</v>
      </c>
      <c r="F541" s="68"/>
      <c r="G541" s="68"/>
      <c r="H541" s="68">
        <v>8149.55</v>
      </c>
      <c r="I541" s="70"/>
    </row>
    <row r="542" spans="2:9" ht="25.5" x14ac:dyDescent="0.25">
      <c r="B542" s="161">
        <v>424</v>
      </c>
      <c r="C542" s="162"/>
      <c r="D542" s="163"/>
      <c r="E542" s="61" t="s">
        <v>174</v>
      </c>
      <c r="F542" s="62"/>
      <c r="G542" s="62"/>
      <c r="H542" s="62">
        <f t="shared" si="268"/>
        <v>14830.19</v>
      </c>
      <c r="I542" s="70" t="e">
        <f t="shared" si="261"/>
        <v>#DIV/0!</v>
      </c>
    </row>
    <row r="543" spans="2:9" x14ac:dyDescent="0.25">
      <c r="B543" s="164">
        <v>4241</v>
      </c>
      <c r="C543" s="165"/>
      <c r="D543" s="166"/>
      <c r="E543" s="63" t="s">
        <v>175</v>
      </c>
      <c r="F543" s="68"/>
      <c r="G543" s="68"/>
      <c r="H543" s="68">
        <v>14830.19</v>
      </c>
      <c r="I543" s="70" t="e">
        <f t="shared" si="261"/>
        <v>#DIV/0!</v>
      </c>
    </row>
    <row r="544" spans="2:9" ht="25.5" x14ac:dyDescent="0.25">
      <c r="B544" s="161">
        <v>45</v>
      </c>
      <c r="C544" s="162"/>
      <c r="D544" s="163"/>
      <c r="E544" s="61" t="s">
        <v>171</v>
      </c>
      <c r="F544" s="62">
        <v>50000</v>
      </c>
      <c r="G544" s="62"/>
      <c r="H544" s="62">
        <f t="shared" ref="H544:H545" si="270">H545</f>
        <v>0</v>
      </c>
      <c r="I544" s="70">
        <f t="shared" si="261"/>
        <v>0</v>
      </c>
    </row>
    <row r="545" spans="2:9" ht="25.5" x14ac:dyDescent="0.25">
      <c r="B545" s="161">
        <v>451</v>
      </c>
      <c r="C545" s="162"/>
      <c r="D545" s="163"/>
      <c r="E545" s="61" t="s">
        <v>156</v>
      </c>
      <c r="F545" s="62"/>
      <c r="G545" s="62"/>
      <c r="H545" s="62">
        <f t="shared" si="270"/>
        <v>0</v>
      </c>
      <c r="I545" s="70" t="e">
        <f t="shared" si="261"/>
        <v>#DIV/0!</v>
      </c>
    </row>
    <row r="546" spans="2:9" ht="25.5" x14ac:dyDescent="0.25">
      <c r="B546" s="164">
        <v>4511</v>
      </c>
      <c r="C546" s="165"/>
      <c r="D546" s="166"/>
      <c r="E546" s="63" t="s">
        <v>156</v>
      </c>
      <c r="F546" s="68"/>
      <c r="G546" s="68"/>
      <c r="H546" s="68">
        <v>0</v>
      </c>
      <c r="I546" s="70" t="e">
        <f t="shared" si="261"/>
        <v>#DIV/0!</v>
      </c>
    </row>
    <row r="547" spans="2:9" x14ac:dyDescent="0.25">
      <c r="B547" s="65"/>
      <c r="C547" s="66"/>
      <c r="D547" s="67"/>
      <c r="E547" s="63"/>
      <c r="F547" s="68"/>
      <c r="G547" s="68"/>
      <c r="H547" s="68"/>
      <c r="I547" s="70" t="e">
        <f t="shared" si="261"/>
        <v>#DIV/0!</v>
      </c>
    </row>
    <row r="548" spans="2:9" x14ac:dyDescent="0.25">
      <c r="B548" s="65"/>
      <c r="C548" s="66"/>
      <c r="D548" s="67"/>
      <c r="E548" s="63"/>
      <c r="F548" s="68"/>
      <c r="G548" s="68"/>
      <c r="H548" s="68"/>
      <c r="I548" s="70" t="e">
        <f t="shared" si="261"/>
        <v>#DIV/0!</v>
      </c>
    </row>
    <row r="549" spans="2:9" x14ac:dyDescent="0.25">
      <c r="B549" s="65"/>
      <c r="C549" s="66"/>
      <c r="D549" s="67"/>
      <c r="E549" s="63"/>
      <c r="F549" s="68"/>
      <c r="G549" s="68"/>
      <c r="H549" s="68"/>
      <c r="I549" s="70" t="e">
        <f t="shared" si="261"/>
        <v>#DIV/0!</v>
      </c>
    </row>
    <row r="550" spans="2:9" x14ac:dyDescent="0.25">
      <c r="B550" s="65"/>
      <c r="C550" s="66"/>
      <c r="D550" s="67"/>
      <c r="E550" s="63"/>
      <c r="F550" s="68"/>
      <c r="G550" s="68"/>
      <c r="H550" s="68"/>
      <c r="I550" s="70" t="e">
        <f t="shared" si="261"/>
        <v>#DIV/0!</v>
      </c>
    </row>
    <row r="551" spans="2:9" x14ac:dyDescent="0.25">
      <c r="B551" s="177" t="s">
        <v>187</v>
      </c>
      <c r="C551" s="178"/>
      <c r="D551" s="179"/>
      <c r="E551" s="59" t="s">
        <v>188</v>
      </c>
      <c r="F551" s="60">
        <f t="shared" ref="F551:F553" si="271">F552</f>
        <v>0</v>
      </c>
      <c r="G551" s="60"/>
      <c r="H551" s="60">
        <f t="shared" ref="H551:H554" si="272">H552</f>
        <v>3649.55</v>
      </c>
      <c r="I551" s="70" t="e">
        <f t="shared" si="261"/>
        <v>#DIV/0!</v>
      </c>
    </row>
    <row r="552" spans="2:9" ht="25.5" x14ac:dyDescent="0.25">
      <c r="B552" s="173">
        <v>4</v>
      </c>
      <c r="C552" s="174"/>
      <c r="D552" s="175"/>
      <c r="E552" s="61" t="s">
        <v>5</v>
      </c>
      <c r="F552" s="62">
        <f t="shared" si="271"/>
        <v>0</v>
      </c>
      <c r="G552" s="62"/>
      <c r="H552" s="62">
        <f t="shared" si="272"/>
        <v>3649.55</v>
      </c>
      <c r="I552" s="70" t="e">
        <f t="shared" si="261"/>
        <v>#DIV/0!</v>
      </c>
    </row>
    <row r="553" spans="2:9" ht="25.5" x14ac:dyDescent="0.25">
      <c r="B553" s="161">
        <v>42</v>
      </c>
      <c r="C553" s="162"/>
      <c r="D553" s="163"/>
      <c r="E553" s="61" t="s">
        <v>152</v>
      </c>
      <c r="F553" s="62">
        <f t="shared" si="271"/>
        <v>0</v>
      </c>
      <c r="G553" s="62"/>
      <c r="H553" s="62">
        <f t="shared" si="272"/>
        <v>3649.55</v>
      </c>
      <c r="I553" s="70" t="e">
        <f t="shared" si="261"/>
        <v>#DIV/0!</v>
      </c>
    </row>
    <row r="554" spans="2:9" x14ac:dyDescent="0.25">
      <c r="B554" s="161">
        <v>422</v>
      </c>
      <c r="C554" s="162"/>
      <c r="D554" s="163"/>
      <c r="E554" s="61" t="s">
        <v>157</v>
      </c>
      <c r="F554" s="62"/>
      <c r="G554" s="62"/>
      <c r="H554" s="62">
        <f t="shared" si="272"/>
        <v>3649.55</v>
      </c>
      <c r="I554" s="70" t="e">
        <f t="shared" si="261"/>
        <v>#DIV/0!</v>
      </c>
    </row>
    <row r="555" spans="2:9" x14ac:dyDescent="0.25">
      <c r="B555" s="164">
        <v>4221</v>
      </c>
      <c r="C555" s="165"/>
      <c r="D555" s="166"/>
      <c r="E555" s="63" t="s">
        <v>158</v>
      </c>
      <c r="F555" s="68"/>
      <c r="G555" s="68"/>
      <c r="H555" s="68">
        <v>3649.55</v>
      </c>
      <c r="I555" s="70" t="e">
        <f t="shared" si="261"/>
        <v>#DIV/0!</v>
      </c>
    </row>
    <row r="556" spans="2:9" ht="25.5" x14ac:dyDescent="0.25">
      <c r="B556" s="170" t="s">
        <v>216</v>
      </c>
      <c r="C556" s="171"/>
      <c r="D556" s="172"/>
      <c r="E556" s="57" t="s">
        <v>217</v>
      </c>
      <c r="F556" s="58">
        <f>F557+F565</f>
        <v>1503770</v>
      </c>
      <c r="G556" s="58"/>
      <c r="H556" s="58">
        <f>H557+H565</f>
        <v>14830.19</v>
      </c>
      <c r="I556" s="70">
        <f t="shared" si="261"/>
        <v>0.98620068228518987</v>
      </c>
    </row>
    <row r="557" spans="2:9" x14ac:dyDescent="0.25">
      <c r="B557" s="177" t="s">
        <v>185</v>
      </c>
      <c r="C557" s="178"/>
      <c r="D557" s="179"/>
      <c r="E557" s="59" t="s">
        <v>218</v>
      </c>
      <c r="F557" s="60">
        <f t="shared" ref="F557" si="273">F558</f>
        <v>1500000</v>
      </c>
      <c r="G557" s="60"/>
      <c r="H557" s="60">
        <f t="shared" ref="H557:H560" si="274">H558</f>
        <v>14830.19</v>
      </c>
      <c r="I557" s="70">
        <f t="shared" si="261"/>
        <v>0.98867933333333347</v>
      </c>
    </row>
    <row r="558" spans="2:9" ht="25.5" x14ac:dyDescent="0.25">
      <c r="B558" s="173">
        <v>4</v>
      </c>
      <c r="C558" s="174"/>
      <c r="D558" s="175"/>
      <c r="E558" s="61" t="s">
        <v>5</v>
      </c>
      <c r="F558" s="62">
        <f>F559+F562</f>
        <v>1500000</v>
      </c>
      <c r="G558" s="62"/>
      <c r="H558" s="62">
        <f>H562</f>
        <v>14830.19</v>
      </c>
      <c r="I558" s="70">
        <f t="shared" si="261"/>
        <v>0.98867933333333347</v>
      </c>
    </row>
    <row r="559" spans="2:9" ht="25.5" x14ac:dyDescent="0.25">
      <c r="B559" s="161">
        <v>42</v>
      </c>
      <c r="C559" s="162"/>
      <c r="D559" s="163"/>
      <c r="E559" s="61" t="s">
        <v>152</v>
      </c>
      <c r="F559" s="62">
        <v>500000</v>
      </c>
      <c r="G559" s="62"/>
      <c r="H559" s="62">
        <f t="shared" si="274"/>
        <v>0</v>
      </c>
      <c r="I559" s="70">
        <f t="shared" si="261"/>
        <v>0</v>
      </c>
    </row>
    <row r="560" spans="2:9" x14ac:dyDescent="0.25">
      <c r="B560" s="161">
        <v>421</v>
      </c>
      <c r="C560" s="162"/>
      <c r="D560" s="163"/>
      <c r="E560" s="61" t="s">
        <v>153</v>
      </c>
      <c r="F560" s="62"/>
      <c r="G560" s="62"/>
      <c r="H560" s="62">
        <f t="shared" si="274"/>
        <v>0</v>
      </c>
      <c r="I560" s="70" t="e">
        <f t="shared" si="261"/>
        <v>#DIV/0!</v>
      </c>
    </row>
    <row r="561" spans="2:9" x14ac:dyDescent="0.25">
      <c r="B561" s="164">
        <v>4212</v>
      </c>
      <c r="C561" s="165"/>
      <c r="D561" s="166"/>
      <c r="E561" s="63" t="s">
        <v>154</v>
      </c>
      <c r="F561" s="68"/>
      <c r="G561" s="68"/>
      <c r="H561" s="68">
        <v>0</v>
      </c>
      <c r="I561" s="70" t="e">
        <f t="shared" si="261"/>
        <v>#DIV/0!</v>
      </c>
    </row>
    <row r="562" spans="2:9" ht="25.5" x14ac:dyDescent="0.25">
      <c r="B562" s="161">
        <v>45</v>
      </c>
      <c r="C562" s="162"/>
      <c r="D562" s="163"/>
      <c r="E562" s="61" t="s">
        <v>171</v>
      </c>
      <c r="F562" s="62">
        <v>1000000</v>
      </c>
      <c r="G562" s="62"/>
      <c r="H562" s="62">
        <f t="shared" ref="H562:H563" si="275">H563</f>
        <v>14830.19</v>
      </c>
      <c r="I562" s="70">
        <f t="shared" si="261"/>
        <v>1.4830190000000001</v>
      </c>
    </row>
    <row r="563" spans="2:9" ht="25.5" x14ac:dyDescent="0.25">
      <c r="B563" s="161">
        <v>451</v>
      </c>
      <c r="C563" s="162"/>
      <c r="D563" s="163"/>
      <c r="E563" s="61" t="s">
        <v>156</v>
      </c>
      <c r="F563" s="62"/>
      <c r="G563" s="62"/>
      <c r="H563" s="62">
        <f t="shared" si="275"/>
        <v>14830.19</v>
      </c>
      <c r="I563" s="70" t="e">
        <f t="shared" si="261"/>
        <v>#DIV/0!</v>
      </c>
    </row>
    <row r="564" spans="2:9" ht="25.5" x14ac:dyDescent="0.25">
      <c r="B564" s="164">
        <v>4511</v>
      </c>
      <c r="C564" s="165"/>
      <c r="D564" s="166"/>
      <c r="E564" s="63" t="s">
        <v>156</v>
      </c>
      <c r="F564" s="68"/>
      <c r="G564" s="68"/>
      <c r="H564" s="68">
        <v>14830.19</v>
      </c>
      <c r="I564" s="70" t="e">
        <f t="shared" si="261"/>
        <v>#DIV/0!</v>
      </c>
    </row>
    <row r="565" spans="2:9" ht="25.5" x14ac:dyDescent="0.25">
      <c r="B565" s="177" t="s">
        <v>219</v>
      </c>
      <c r="C565" s="178"/>
      <c r="D565" s="179"/>
      <c r="E565" s="59" t="s">
        <v>220</v>
      </c>
      <c r="F565" s="60">
        <f t="shared" ref="F565:F566" si="276">F566</f>
        <v>3770</v>
      </c>
      <c r="G565" s="60"/>
      <c r="H565" s="60">
        <f t="shared" ref="H565:H568" si="277">H566</f>
        <v>0</v>
      </c>
      <c r="I565" s="70">
        <f t="shared" si="261"/>
        <v>0</v>
      </c>
    </row>
    <row r="566" spans="2:9" x14ac:dyDescent="0.25">
      <c r="B566" s="173">
        <v>3</v>
      </c>
      <c r="C566" s="174"/>
      <c r="D566" s="175"/>
      <c r="E566" s="61" t="s">
        <v>3</v>
      </c>
      <c r="F566" s="62">
        <f t="shared" si="276"/>
        <v>3770</v>
      </c>
      <c r="G566" s="62"/>
      <c r="H566" s="62">
        <f t="shared" si="277"/>
        <v>0</v>
      </c>
      <c r="I566" s="70">
        <f t="shared" si="261"/>
        <v>0</v>
      </c>
    </row>
    <row r="567" spans="2:9" x14ac:dyDescent="0.25">
      <c r="B567" s="161">
        <v>32</v>
      </c>
      <c r="C567" s="162"/>
      <c r="D567" s="163"/>
      <c r="E567" s="61" t="s">
        <v>13</v>
      </c>
      <c r="F567" s="62">
        <v>3770</v>
      </c>
      <c r="G567" s="62"/>
      <c r="H567" s="62">
        <f t="shared" si="277"/>
        <v>0</v>
      </c>
      <c r="I567" s="70">
        <f t="shared" si="261"/>
        <v>0</v>
      </c>
    </row>
    <row r="568" spans="2:9" x14ac:dyDescent="0.25">
      <c r="B568" s="161">
        <v>323</v>
      </c>
      <c r="C568" s="162"/>
      <c r="D568" s="163"/>
      <c r="E568" s="61" t="s">
        <v>89</v>
      </c>
      <c r="F568" s="62"/>
      <c r="G568" s="62"/>
      <c r="H568" s="62">
        <f t="shared" si="277"/>
        <v>0</v>
      </c>
      <c r="I568" s="70" t="e">
        <f t="shared" si="261"/>
        <v>#DIV/0!</v>
      </c>
    </row>
    <row r="569" spans="2:9" x14ac:dyDescent="0.25">
      <c r="B569" s="164">
        <v>3232</v>
      </c>
      <c r="C569" s="165"/>
      <c r="D569" s="166"/>
      <c r="E569" s="63" t="s">
        <v>112</v>
      </c>
      <c r="F569" s="68"/>
      <c r="G569" s="68"/>
      <c r="H569" s="68">
        <v>0</v>
      </c>
      <c r="I569" s="70" t="e">
        <f t="shared" si="261"/>
        <v>#DIV/0!</v>
      </c>
    </row>
    <row r="570" spans="2:9" x14ac:dyDescent="0.25">
      <c r="B570" s="170" t="s">
        <v>221</v>
      </c>
      <c r="C570" s="171"/>
      <c r="D570" s="172"/>
      <c r="E570" s="57" t="s">
        <v>222</v>
      </c>
      <c r="F570" s="58">
        <f t="shared" ref="F570:F571" si="278">F571</f>
        <v>0</v>
      </c>
      <c r="G570" s="58"/>
      <c r="H570" s="58">
        <f t="shared" ref="H570:H571" si="279">H571</f>
        <v>0</v>
      </c>
      <c r="I570" s="70" t="e">
        <f t="shared" si="261"/>
        <v>#DIV/0!</v>
      </c>
    </row>
    <row r="571" spans="2:9" x14ac:dyDescent="0.25">
      <c r="B571" s="177" t="s">
        <v>185</v>
      </c>
      <c r="C571" s="178"/>
      <c r="D571" s="179"/>
      <c r="E571" s="59" t="s">
        <v>186</v>
      </c>
      <c r="F571" s="60">
        <f t="shared" si="278"/>
        <v>0</v>
      </c>
      <c r="G571" s="60"/>
      <c r="H571" s="60">
        <f t="shared" si="279"/>
        <v>0</v>
      </c>
      <c r="I571" s="70" t="e">
        <f t="shared" si="261"/>
        <v>#DIV/0!</v>
      </c>
    </row>
    <row r="572" spans="2:9" x14ac:dyDescent="0.25">
      <c r="B572" s="173">
        <v>3</v>
      </c>
      <c r="C572" s="174"/>
      <c r="D572" s="175"/>
      <c r="E572" s="61" t="s">
        <v>3</v>
      </c>
      <c r="F572" s="62">
        <f t="shared" ref="F572" si="280">F573+F578</f>
        <v>0</v>
      </c>
      <c r="G572" s="62"/>
      <c r="H572" s="62">
        <f t="shared" ref="H572" si="281">H573+H578</f>
        <v>0</v>
      </c>
      <c r="I572" s="70" t="e">
        <f t="shared" si="261"/>
        <v>#DIV/0!</v>
      </c>
    </row>
    <row r="573" spans="2:9" x14ac:dyDescent="0.25">
      <c r="B573" s="161">
        <v>32</v>
      </c>
      <c r="C573" s="162"/>
      <c r="D573" s="163"/>
      <c r="E573" s="61" t="s">
        <v>13</v>
      </c>
      <c r="F573" s="62">
        <v>0</v>
      </c>
      <c r="G573" s="62"/>
      <c r="H573" s="62">
        <f t="shared" ref="H573" si="282">H574+H576</f>
        <v>0</v>
      </c>
      <c r="I573" s="70" t="e">
        <f t="shared" si="261"/>
        <v>#DIV/0!</v>
      </c>
    </row>
    <row r="574" spans="2:9" x14ac:dyDescent="0.25">
      <c r="B574" s="161">
        <v>322</v>
      </c>
      <c r="C574" s="162"/>
      <c r="D574" s="163"/>
      <c r="E574" s="61" t="s">
        <v>84</v>
      </c>
      <c r="F574" s="62"/>
      <c r="G574" s="62"/>
      <c r="H574" s="62">
        <f t="shared" ref="H574" si="283">H575</f>
        <v>0</v>
      </c>
      <c r="I574" s="70" t="e">
        <f t="shared" si="261"/>
        <v>#DIV/0!</v>
      </c>
    </row>
    <row r="575" spans="2:9" x14ac:dyDescent="0.25">
      <c r="B575" s="164">
        <v>3222</v>
      </c>
      <c r="C575" s="165"/>
      <c r="D575" s="166"/>
      <c r="E575" s="63" t="s">
        <v>200</v>
      </c>
      <c r="F575" s="68"/>
      <c r="G575" s="68"/>
      <c r="H575" s="68">
        <v>0</v>
      </c>
      <c r="I575" s="70" t="e">
        <f t="shared" si="261"/>
        <v>#DIV/0!</v>
      </c>
    </row>
    <row r="576" spans="2:9" x14ac:dyDescent="0.25">
      <c r="B576" s="161">
        <v>329</v>
      </c>
      <c r="C576" s="162"/>
      <c r="D576" s="163"/>
      <c r="E576" s="61" t="s">
        <v>98</v>
      </c>
      <c r="F576" s="62"/>
      <c r="G576" s="62"/>
      <c r="H576" s="62">
        <f t="shared" ref="H576" si="284">H577</f>
        <v>0</v>
      </c>
      <c r="I576" s="70" t="e">
        <f t="shared" si="261"/>
        <v>#DIV/0!</v>
      </c>
    </row>
    <row r="577" spans="2:9" x14ac:dyDescent="0.25">
      <c r="B577" s="164">
        <v>3299</v>
      </c>
      <c r="C577" s="165"/>
      <c r="D577" s="166"/>
      <c r="E577" s="63" t="s">
        <v>98</v>
      </c>
      <c r="F577" s="68"/>
      <c r="G577" s="68"/>
      <c r="H577" s="68">
        <v>0</v>
      </c>
      <c r="I577" s="70" t="e">
        <f t="shared" si="261"/>
        <v>#DIV/0!</v>
      </c>
    </row>
    <row r="578" spans="2:9" ht="25.5" x14ac:dyDescent="0.25">
      <c r="B578" s="161">
        <v>37</v>
      </c>
      <c r="C578" s="162"/>
      <c r="D578" s="163"/>
      <c r="E578" s="61" t="s">
        <v>106</v>
      </c>
      <c r="F578" s="62">
        <v>0</v>
      </c>
      <c r="G578" s="62"/>
      <c r="H578" s="62">
        <f t="shared" ref="H578:H579" si="285">H579</f>
        <v>0</v>
      </c>
      <c r="I578" s="70" t="e">
        <f t="shared" si="261"/>
        <v>#DIV/0!</v>
      </c>
    </row>
    <row r="579" spans="2:9" ht="25.5" x14ac:dyDescent="0.25">
      <c r="B579" s="161">
        <v>372</v>
      </c>
      <c r="C579" s="162"/>
      <c r="D579" s="163"/>
      <c r="E579" s="61" t="s">
        <v>107</v>
      </c>
      <c r="F579" s="62"/>
      <c r="G579" s="62"/>
      <c r="H579" s="62">
        <f t="shared" si="285"/>
        <v>0</v>
      </c>
      <c r="I579" s="70" t="e">
        <f t="shared" si="261"/>
        <v>#DIV/0!</v>
      </c>
    </row>
    <row r="580" spans="2:9" x14ac:dyDescent="0.25">
      <c r="B580" s="164">
        <v>3721</v>
      </c>
      <c r="C580" s="165"/>
      <c r="D580" s="166"/>
      <c r="E580" s="63" t="s">
        <v>223</v>
      </c>
      <c r="F580" s="68"/>
      <c r="G580" s="68"/>
      <c r="H580" s="68">
        <v>0</v>
      </c>
      <c r="I580" s="70" t="e">
        <f t="shared" si="261"/>
        <v>#DIV/0!</v>
      </c>
    </row>
    <row r="581" spans="2:9" x14ac:dyDescent="0.25">
      <c r="B581" s="170" t="s">
        <v>224</v>
      </c>
      <c r="C581" s="171"/>
      <c r="D581" s="172"/>
      <c r="E581" s="57" t="s">
        <v>225</v>
      </c>
      <c r="F581" s="58">
        <f t="shared" ref="F581" si="286">F582</f>
        <v>162000</v>
      </c>
      <c r="G581" s="58"/>
      <c r="H581" s="58">
        <f t="shared" ref="H581" si="287">H582</f>
        <v>163673.84</v>
      </c>
      <c r="I581" s="70">
        <f t="shared" si="261"/>
        <v>101.03323456790123</v>
      </c>
    </row>
    <row r="582" spans="2:9" x14ac:dyDescent="0.25">
      <c r="B582" s="177" t="s">
        <v>185</v>
      </c>
      <c r="C582" s="178"/>
      <c r="D582" s="179"/>
      <c r="E582" s="59" t="s">
        <v>186</v>
      </c>
      <c r="F582" s="60">
        <f>F583+F590+F584</f>
        <v>162000</v>
      </c>
      <c r="G582" s="60"/>
      <c r="H582" s="60">
        <f>H583+H590</f>
        <v>163673.84</v>
      </c>
      <c r="I582" s="70">
        <f t="shared" si="261"/>
        <v>101.03323456790123</v>
      </c>
    </row>
    <row r="583" spans="2:9" x14ac:dyDescent="0.25">
      <c r="B583" s="173">
        <v>3</v>
      </c>
      <c r="C583" s="174"/>
      <c r="D583" s="175"/>
      <c r="E583" s="61" t="s">
        <v>3</v>
      </c>
      <c r="F583" s="62">
        <f>F587</f>
        <v>100000</v>
      </c>
      <c r="G583" s="62"/>
      <c r="H583" s="62">
        <f>H587+H584</f>
        <v>105258.63</v>
      </c>
      <c r="I583" s="70">
        <f t="shared" si="261"/>
        <v>105.25863</v>
      </c>
    </row>
    <row r="584" spans="2:9" x14ac:dyDescent="0.25">
      <c r="B584" s="161">
        <v>32</v>
      </c>
      <c r="C584" s="162"/>
      <c r="D584" s="163"/>
      <c r="E584" s="61" t="s">
        <v>13</v>
      </c>
      <c r="F584" s="62">
        <v>2000</v>
      </c>
      <c r="G584" s="62"/>
      <c r="H584" s="62">
        <f t="shared" ref="H584:H585" si="288">H585</f>
        <v>1515.21</v>
      </c>
      <c r="I584" s="70">
        <f t="shared" si="261"/>
        <v>75.760499999999993</v>
      </c>
    </row>
    <row r="585" spans="2:9" x14ac:dyDescent="0.25">
      <c r="B585" s="161">
        <v>323</v>
      </c>
      <c r="C585" s="162"/>
      <c r="D585" s="163"/>
      <c r="E585" s="61" t="s">
        <v>89</v>
      </c>
      <c r="F585" s="62"/>
      <c r="G585" s="62"/>
      <c r="H585" s="62">
        <f t="shared" si="288"/>
        <v>1515.21</v>
      </c>
      <c r="I585" s="70" t="e">
        <f t="shared" si="261"/>
        <v>#DIV/0!</v>
      </c>
    </row>
    <row r="586" spans="2:9" x14ac:dyDescent="0.25">
      <c r="B586" s="164">
        <v>3237</v>
      </c>
      <c r="C586" s="165"/>
      <c r="D586" s="166"/>
      <c r="E586" s="63" t="s">
        <v>226</v>
      </c>
      <c r="F586" s="68"/>
      <c r="G586" s="68"/>
      <c r="H586" s="68">
        <v>1515.21</v>
      </c>
      <c r="I586" s="70" t="e">
        <f t="shared" si="261"/>
        <v>#DIV/0!</v>
      </c>
    </row>
    <row r="587" spans="2:9" ht="25.5" x14ac:dyDescent="0.25">
      <c r="B587" s="161">
        <v>37</v>
      </c>
      <c r="C587" s="162"/>
      <c r="D587" s="163"/>
      <c r="E587" s="61" t="s">
        <v>106</v>
      </c>
      <c r="F587" s="62">
        <v>100000</v>
      </c>
      <c r="G587" s="62"/>
      <c r="H587" s="62">
        <f t="shared" ref="H587:H588" si="289">H588</f>
        <v>103743.42</v>
      </c>
      <c r="I587" s="70">
        <f t="shared" si="261"/>
        <v>103.74342000000001</v>
      </c>
    </row>
    <row r="588" spans="2:9" ht="25.5" x14ac:dyDescent="0.25">
      <c r="B588" s="161">
        <v>372</v>
      </c>
      <c r="C588" s="162"/>
      <c r="D588" s="163"/>
      <c r="E588" s="61" t="s">
        <v>107</v>
      </c>
      <c r="F588" s="62"/>
      <c r="G588" s="62"/>
      <c r="H588" s="62">
        <f t="shared" si="289"/>
        <v>103743.42</v>
      </c>
      <c r="I588" s="70" t="e">
        <f t="shared" si="261"/>
        <v>#DIV/0!</v>
      </c>
    </row>
    <row r="589" spans="2:9" x14ac:dyDescent="0.25">
      <c r="B589" s="164">
        <v>3722</v>
      </c>
      <c r="C589" s="165"/>
      <c r="D589" s="166"/>
      <c r="E589" s="63" t="s">
        <v>108</v>
      </c>
      <c r="F589" s="68"/>
      <c r="G589" s="68"/>
      <c r="H589" s="68">
        <v>103743.42</v>
      </c>
      <c r="I589" s="70" t="e">
        <f t="shared" ref="I589:I618" si="290">H589/F589*100</f>
        <v>#DIV/0!</v>
      </c>
    </row>
    <row r="590" spans="2:9" ht="25.5" x14ac:dyDescent="0.25">
      <c r="B590" s="173">
        <v>4</v>
      </c>
      <c r="C590" s="174"/>
      <c r="D590" s="175"/>
      <c r="E590" s="61" t="s">
        <v>5</v>
      </c>
      <c r="F590" s="62">
        <f t="shared" ref="F590" si="291">F591</f>
        <v>60000</v>
      </c>
      <c r="G590" s="62"/>
      <c r="H590" s="62">
        <f t="shared" ref="H590:H592" si="292">H591</f>
        <v>58415.21</v>
      </c>
      <c r="I590" s="70">
        <f t="shared" si="290"/>
        <v>97.358683333333332</v>
      </c>
    </row>
    <row r="591" spans="2:9" ht="25.5" x14ac:dyDescent="0.25">
      <c r="B591" s="161">
        <v>42</v>
      </c>
      <c r="C591" s="162"/>
      <c r="D591" s="163"/>
      <c r="E591" s="61" t="s">
        <v>152</v>
      </c>
      <c r="F591" s="62">
        <v>60000</v>
      </c>
      <c r="G591" s="62"/>
      <c r="H591" s="62">
        <f t="shared" si="292"/>
        <v>58415.21</v>
      </c>
      <c r="I591" s="70">
        <f t="shared" si="290"/>
        <v>97.358683333333332</v>
      </c>
    </row>
    <row r="592" spans="2:9" ht="25.5" x14ac:dyDescent="0.25">
      <c r="B592" s="161">
        <v>424</v>
      </c>
      <c r="C592" s="162"/>
      <c r="D592" s="163"/>
      <c r="E592" s="61" t="s">
        <v>174</v>
      </c>
      <c r="F592" s="62"/>
      <c r="G592" s="62"/>
      <c r="H592" s="62">
        <f t="shared" si="292"/>
        <v>58415.21</v>
      </c>
      <c r="I592" s="70" t="e">
        <f t="shared" si="290"/>
        <v>#DIV/0!</v>
      </c>
    </row>
    <row r="593" spans="2:9" x14ac:dyDescent="0.25">
      <c r="B593" s="164">
        <v>4241</v>
      </c>
      <c r="C593" s="165"/>
      <c r="D593" s="166"/>
      <c r="E593" s="63" t="s">
        <v>175</v>
      </c>
      <c r="F593" s="68"/>
      <c r="G593" s="68"/>
      <c r="H593" s="68">
        <v>58415.21</v>
      </c>
      <c r="I593" s="70" t="e">
        <f t="shared" si="290"/>
        <v>#DIV/0!</v>
      </c>
    </row>
    <row r="594" spans="2:9" ht="25.5" x14ac:dyDescent="0.25">
      <c r="B594" s="170" t="s">
        <v>227</v>
      </c>
      <c r="C594" s="171"/>
      <c r="D594" s="172"/>
      <c r="E594" s="57" t="s">
        <v>228</v>
      </c>
      <c r="F594" s="58">
        <f t="shared" ref="F594" si="293">F595+F607</f>
        <v>15900</v>
      </c>
      <c r="G594" s="58"/>
      <c r="H594" s="58">
        <f t="shared" ref="H594" si="294">H595+H607</f>
        <v>0</v>
      </c>
      <c r="I594" s="70">
        <f t="shared" si="290"/>
        <v>0</v>
      </c>
    </row>
    <row r="595" spans="2:9" x14ac:dyDescent="0.25">
      <c r="B595" s="177" t="s">
        <v>185</v>
      </c>
      <c r="C595" s="178"/>
      <c r="D595" s="179"/>
      <c r="E595" s="59" t="s">
        <v>186</v>
      </c>
      <c r="F595" s="60">
        <f t="shared" ref="F595" si="295">F596</f>
        <v>15900</v>
      </c>
      <c r="G595" s="60"/>
      <c r="H595" s="60">
        <f t="shared" ref="H595" si="296">H596</f>
        <v>0</v>
      </c>
      <c r="I595" s="70">
        <f t="shared" si="290"/>
        <v>0</v>
      </c>
    </row>
    <row r="596" spans="2:9" x14ac:dyDescent="0.25">
      <c r="B596" s="173">
        <v>3</v>
      </c>
      <c r="C596" s="174"/>
      <c r="D596" s="175"/>
      <c r="E596" s="61" t="s">
        <v>3</v>
      </c>
      <c r="F596" s="62">
        <f t="shared" ref="F596" si="297">F597+F604</f>
        <v>15900</v>
      </c>
      <c r="G596" s="62"/>
      <c r="H596" s="62">
        <f t="shared" ref="H596" si="298">H597+H604</f>
        <v>0</v>
      </c>
      <c r="I596" s="70">
        <f t="shared" si="290"/>
        <v>0</v>
      </c>
    </row>
    <row r="597" spans="2:9" x14ac:dyDescent="0.25">
      <c r="B597" s="161">
        <v>31</v>
      </c>
      <c r="C597" s="162"/>
      <c r="D597" s="163"/>
      <c r="E597" s="61" t="s">
        <v>4</v>
      </c>
      <c r="F597" s="62">
        <v>13500</v>
      </c>
      <c r="G597" s="62"/>
      <c r="H597" s="62">
        <f t="shared" ref="H597" si="299">H598+H600+H602</f>
        <v>0</v>
      </c>
      <c r="I597" s="70">
        <f t="shared" si="290"/>
        <v>0</v>
      </c>
    </row>
    <row r="598" spans="2:9" x14ac:dyDescent="0.25">
      <c r="B598" s="161">
        <v>311</v>
      </c>
      <c r="C598" s="162"/>
      <c r="D598" s="163"/>
      <c r="E598" s="61" t="s">
        <v>25</v>
      </c>
      <c r="F598" s="62"/>
      <c r="G598" s="62"/>
      <c r="H598" s="62">
        <f t="shared" ref="H598" si="300">H599</f>
        <v>0</v>
      </c>
      <c r="I598" s="70" t="e">
        <f t="shared" si="290"/>
        <v>#DIV/0!</v>
      </c>
    </row>
    <row r="599" spans="2:9" x14ac:dyDescent="0.25">
      <c r="B599" s="164">
        <v>3111</v>
      </c>
      <c r="C599" s="165"/>
      <c r="D599" s="166"/>
      <c r="E599" s="63" t="s">
        <v>26</v>
      </c>
      <c r="F599" s="68"/>
      <c r="G599" s="68"/>
      <c r="H599" s="68">
        <v>0</v>
      </c>
      <c r="I599" s="70" t="e">
        <f t="shared" si="290"/>
        <v>#DIV/0!</v>
      </c>
    </row>
    <row r="600" spans="2:9" x14ac:dyDescent="0.25">
      <c r="B600" s="161">
        <v>312</v>
      </c>
      <c r="C600" s="162"/>
      <c r="D600" s="163"/>
      <c r="E600" s="61" t="s">
        <v>134</v>
      </c>
      <c r="F600" s="62"/>
      <c r="G600" s="62"/>
      <c r="H600" s="62">
        <f t="shared" ref="H600:H602" si="301">H601</f>
        <v>0</v>
      </c>
      <c r="I600" s="70" t="e">
        <f t="shared" si="290"/>
        <v>#DIV/0!</v>
      </c>
    </row>
    <row r="601" spans="2:9" x14ac:dyDescent="0.25">
      <c r="B601" s="164">
        <v>3121</v>
      </c>
      <c r="C601" s="165"/>
      <c r="D601" s="166"/>
      <c r="E601" s="63" t="s">
        <v>134</v>
      </c>
      <c r="F601" s="68"/>
      <c r="G601" s="68"/>
      <c r="H601" s="68">
        <v>0</v>
      </c>
      <c r="I601" s="70" t="e">
        <f t="shared" si="290"/>
        <v>#DIV/0!</v>
      </c>
    </row>
    <row r="602" spans="2:9" x14ac:dyDescent="0.25">
      <c r="B602" s="161">
        <v>313</v>
      </c>
      <c r="C602" s="162"/>
      <c r="D602" s="163"/>
      <c r="E602" s="61" t="s">
        <v>135</v>
      </c>
      <c r="F602" s="62"/>
      <c r="G602" s="62"/>
      <c r="H602" s="62">
        <f t="shared" si="301"/>
        <v>0</v>
      </c>
      <c r="I602" s="70" t="e">
        <f t="shared" si="290"/>
        <v>#DIV/0!</v>
      </c>
    </row>
    <row r="603" spans="2:9" ht="25.5" x14ac:dyDescent="0.25">
      <c r="B603" s="164">
        <v>3132</v>
      </c>
      <c r="C603" s="165"/>
      <c r="D603" s="166"/>
      <c r="E603" s="63" t="s">
        <v>136</v>
      </c>
      <c r="F603" s="68"/>
      <c r="G603" s="68"/>
      <c r="H603" s="68">
        <v>0</v>
      </c>
      <c r="I603" s="70" t="e">
        <f t="shared" si="290"/>
        <v>#DIV/0!</v>
      </c>
    </row>
    <row r="604" spans="2:9" x14ac:dyDescent="0.25">
      <c r="B604" s="161">
        <v>32</v>
      </c>
      <c r="C604" s="162"/>
      <c r="D604" s="163"/>
      <c r="E604" s="61" t="s">
        <v>13</v>
      </c>
      <c r="F604" s="62">
        <v>2400</v>
      </c>
      <c r="G604" s="62"/>
      <c r="H604" s="62">
        <f t="shared" ref="H604:H605" si="302">H605</f>
        <v>0</v>
      </c>
      <c r="I604" s="70">
        <f t="shared" si="290"/>
        <v>0</v>
      </c>
    </row>
    <row r="605" spans="2:9" x14ac:dyDescent="0.25">
      <c r="B605" s="161">
        <v>321</v>
      </c>
      <c r="C605" s="162"/>
      <c r="D605" s="163"/>
      <c r="E605" s="61" t="s">
        <v>27</v>
      </c>
      <c r="F605" s="62"/>
      <c r="G605" s="62"/>
      <c r="H605" s="62">
        <f t="shared" si="302"/>
        <v>0</v>
      </c>
      <c r="I605" s="70" t="e">
        <f t="shared" si="290"/>
        <v>#DIV/0!</v>
      </c>
    </row>
    <row r="606" spans="2:9" ht="25.5" x14ac:dyDescent="0.25">
      <c r="B606" s="164">
        <v>3212</v>
      </c>
      <c r="C606" s="165"/>
      <c r="D606" s="166"/>
      <c r="E606" s="63" t="s">
        <v>138</v>
      </c>
      <c r="F606" s="68"/>
      <c r="G606" s="68"/>
      <c r="H606" s="68">
        <v>0</v>
      </c>
      <c r="I606" s="70" t="e">
        <f t="shared" si="290"/>
        <v>#DIV/0!</v>
      </c>
    </row>
    <row r="607" spans="2:9" x14ac:dyDescent="0.25">
      <c r="B607" s="177" t="s">
        <v>183</v>
      </c>
      <c r="C607" s="178"/>
      <c r="D607" s="179"/>
      <c r="E607" s="59" t="s">
        <v>184</v>
      </c>
      <c r="F607" s="60">
        <f t="shared" ref="F607" si="303">F608</f>
        <v>0</v>
      </c>
      <c r="G607" s="60"/>
      <c r="H607" s="60">
        <f t="shared" ref="H607" si="304">H608</f>
        <v>0</v>
      </c>
      <c r="I607" s="70" t="e">
        <f t="shared" si="290"/>
        <v>#DIV/0!</v>
      </c>
    </row>
    <row r="608" spans="2:9" x14ac:dyDescent="0.25">
      <c r="B608" s="173">
        <v>3</v>
      </c>
      <c r="C608" s="174"/>
      <c r="D608" s="175"/>
      <c r="E608" s="61" t="s">
        <v>3</v>
      </c>
      <c r="F608" s="62">
        <f t="shared" ref="F608" si="305">F609+F616</f>
        <v>0</v>
      </c>
      <c r="G608" s="62"/>
      <c r="H608" s="62">
        <f t="shared" ref="H608" si="306">H609+H616</f>
        <v>0</v>
      </c>
      <c r="I608" s="70" t="e">
        <f t="shared" si="290"/>
        <v>#DIV/0!</v>
      </c>
    </row>
    <row r="609" spans="2:9" x14ac:dyDescent="0.25">
      <c r="B609" s="161">
        <v>31</v>
      </c>
      <c r="C609" s="162"/>
      <c r="D609" s="163"/>
      <c r="E609" s="61" t="s">
        <v>4</v>
      </c>
      <c r="F609" s="62">
        <f t="shared" ref="F609" si="307">F610+F612+F614</f>
        <v>0</v>
      </c>
      <c r="G609" s="62"/>
      <c r="H609" s="62">
        <f t="shared" ref="H609" si="308">H610+H612+H614</f>
        <v>0</v>
      </c>
      <c r="I609" s="70" t="e">
        <f t="shared" si="290"/>
        <v>#DIV/0!</v>
      </c>
    </row>
    <row r="610" spans="2:9" x14ac:dyDescent="0.25">
      <c r="B610" s="161">
        <v>311</v>
      </c>
      <c r="C610" s="162"/>
      <c r="D610" s="163"/>
      <c r="E610" s="61" t="s">
        <v>25</v>
      </c>
      <c r="F610" s="62"/>
      <c r="G610" s="62"/>
      <c r="H610" s="62">
        <f t="shared" ref="H610" si="309">H611</f>
        <v>0</v>
      </c>
      <c r="I610" s="70" t="e">
        <f t="shared" si="290"/>
        <v>#DIV/0!</v>
      </c>
    </row>
    <row r="611" spans="2:9" x14ac:dyDescent="0.25">
      <c r="B611" s="164">
        <v>3111</v>
      </c>
      <c r="C611" s="165"/>
      <c r="D611" s="166"/>
      <c r="E611" s="63" t="s">
        <v>26</v>
      </c>
      <c r="F611" s="68"/>
      <c r="G611" s="68"/>
      <c r="H611" s="68">
        <v>0</v>
      </c>
      <c r="I611" s="70" t="e">
        <f t="shared" si="290"/>
        <v>#DIV/0!</v>
      </c>
    </row>
    <row r="612" spans="2:9" x14ac:dyDescent="0.25">
      <c r="B612" s="161">
        <v>312</v>
      </c>
      <c r="C612" s="162"/>
      <c r="D612" s="163"/>
      <c r="E612" s="61" t="s">
        <v>134</v>
      </c>
      <c r="F612" s="62"/>
      <c r="G612" s="62"/>
      <c r="H612" s="62">
        <f t="shared" ref="H612:H614" si="310">H613</f>
        <v>0</v>
      </c>
      <c r="I612" s="70" t="e">
        <f t="shared" si="290"/>
        <v>#DIV/0!</v>
      </c>
    </row>
    <row r="613" spans="2:9" x14ac:dyDescent="0.25">
      <c r="B613" s="164">
        <v>3121</v>
      </c>
      <c r="C613" s="165"/>
      <c r="D613" s="166"/>
      <c r="E613" s="63" t="s">
        <v>134</v>
      </c>
      <c r="F613" s="68"/>
      <c r="G613" s="68"/>
      <c r="H613" s="68">
        <v>0</v>
      </c>
      <c r="I613" s="70" t="e">
        <f t="shared" si="290"/>
        <v>#DIV/0!</v>
      </c>
    </row>
    <row r="614" spans="2:9" x14ac:dyDescent="0.25">
      <c r="B614" s="161">
        <v>313</v>
      </c>
      <c r="C614" s="162"/>
      <c r="D614" s="163"/>
      <c r="E614" s="61" t="s">
        <v>135</v>
      </c>
      <c r="F614" s="62"/>
      <c r="G614" s="62"/>
      <c r="H614" s="62">
        <f t="shared" si="310"/>
        <v>0</v>
      </c>
      <c r="I614" s="70" t="e">
        <f t="shared" si="290"/>
        <v>#DIV/0!</v>
      </c>
    </row>
    <row r="615" spans="2:9" ht="25.5" x14ac:dyDescent="0.25">
      <c r="B615" s="164">
        <v>3132</v>
      </c>
      <c r="C615" s="165"/>
      <c r="D615" s="166"/>
      <c r="E615" s="63" t="s">
        <v>136</v>
      </c>
      <c r="F615" s="68"/>
      <c r="G615" s="68"/>
      <c r="H615" s="68">
        <v>0</v>
      </c>
      <c r="I615" s="70" t="e">
        <f t="shared" si="290"/>
        <v>#DIV/0!</v>
      </c>
    </row>
    <row r="616" spans="2:9" x14ac:dyDescent="0.25">
      <c r="B616" s="161">
        <v>32</v>
      </c>
      <c r="C616" s="162"/>
      <c r="D616" s="163"/>
      <c r="E616" s="61" t="s">
        <v>13</v>
      </c>
      <c r="F616" s="62">
        <f t="shared" ref="F616" si="311">F617</f>
        <v>0</v>
      </c>
      <c r="G616" s="62"/>
      <c r="H616" s="62">
        <f t="shared" ref="H616:H617" si="312">H617</f>
        <v>0</v>
      </c>
      <c r="I616" s="70" t="e">
        <f t="shared" si="290"/>
        <v>#DIV/0!</v>
      </c>
    </row>
    <row r="617" spans="2:9" x14ac:dyDescent="0.25">
      <c r="B617" s="161">
        <v>321</v>
      </c>
      <c r="C617" s="162"/>
      <c r="D617" s="163"/>
      <c r="E617" s="61" t="s">
        <v>27</v>
      </c>
      <c r="F617" s="62"/>
      <c r="G617" s="62"/>
      <c r="H617" s="62">
        <f t="shared" si="312"/>
        <v>0</v>
      </c>
      <c r="I617" s="70" t="e">
        <f t="shared" si="290"/>
        <v>#DIV/0!</v>
      </c>
    </row>
    <row r="618" spans="2:9" ht="25.5" x14ac:dyDescent="0.25">
      <c r="B618" s="164">
        <v>3212</v>
      </c>
      <c r="C618" s="165"/>
      <c r="D618" s="166"/>
      <c r="E618" s="63" t="s">
        <v>138</v>
      </c>
      <c r="F618" s="68"/>
      <c r="G618" s="68"/>
      <c r="H618" s="68">
        <v>0</v>
      </c>
      <c r="I618" s="70" t="e">
        <f t="shared" si="290"/>
        <v>#DIV/0!</v>
      </c>
    </row>
    <row r="619" spans="2:9" x14ac:dyDescent="0.25">
      <c r="B619" s="170"/>
      <c r="C619" s="171"/>
      <c r="D619" s="172"/>
      <c r="E619" s="57"/>
      <c r="F619" s="58"/>
      <c r="G619" s="58"/>
      <c r="H619" s="58"/>
      <c r="I619" s="70"/>
    </row>
    <row r="620" spans="2:9" x14ac:dyDescent="0.25">
      <c r="B620" s="177"/>
      <c r="C620" s="178"/>
      <c r="D620" s="179"/>
      <c r="E620" s="59"/>
      <c r="F620" s="60"/>
      <c r="G620" s="60"/>
      <c r="H620" s="60"/>
      <c r="I620" s="70"/>
    </row>
    <row r="621" spans="2:9" x14ac:dyDescent="0.25">
      <c r="B621" s="173"/>
      <c r="C621" s="174"/>
      <c r="D621" s="175"/>
      <c r="E621" s="61"/>
      <c r="F621" s="62"/>
      <c r="G621" s="62"/>
      <c r="H621" s="62"/>
      <c r="I621" s="70"/>
    </row>
    <row r="622" spans="2:9" x14ac:dyDescent="0.25">
      <c r="B622" s="161"/>
      <c r="C622" s="162"/>
      <c r="D622" s="163"/>
      <c r="E622" s="61"/>
      <c r="F622" s="62"/>
      <c r="G622" s="62"/>
      <c r="H622" s="62"/>
      <c r="I622" s="70"/>
    </row>
    <row r="623" spans="2:9" x14ac:dyDescent="0.25">
      <c r="B623" s="161"/>
      <c r="C623" s="162"/>
      <c r="D623" s="163"/>
      <c r="E623" s="61"/>
      <c r="F623" s="62"/>
      <c r="G623" s="62"/>
      <c r="H623" s="62"/>
      <c r="I623" s="70"/>
    </row>
    <row r="624" spans="2:9" x14ac:dyDescent="0.25">
      <c r="B624" s="164"/>
      <c r="C624" s="165"/>
      <c r="D624" s="166"/>
      <c r="E624" s="63"/>
      <c r="F624" s="68"/>
      <c r="G624" s="68"/>
      <c r="H624" s="68"/>
      <c r="I624" s="70"/>
    </row>
  </sheetData>
  <mergeCells count="605">
    <mergeCell ref="B621:D621"/>
    <mergeCell ref="B622:D622"/>
    <mergeCell ref="B623:D623"/>
    <mergeCell ref="B624:D624"/>
    <mergeCell ref="B616:D616"/>
    <mergeCell ref="B617:D617"/>
    <mergeCell ref="B618:D618"/>
    <mergeCell ref="B619:D619"/>
    <mergeCell ref="B620:D620"/>
    <mergeCell ref="B611:D611"/>
    <mergeCell ref="B612:D612"/>
    <mergeCell ref="B613:D613"/>
    <mergeCell ref="B614:D614"/>
    <mergeCell ref="B615:D615"/>
    <mergeCell ref="B606:D606"/>
    <mergeCell ref="B607:D607"/>
    <mergeCell ref="B608:D608"/>
    <mergeCell ref="B609:D609"/>
    <mergeCell ref="B610:D610"/>
    <mergeCell ref="B601:D601"/>
    <mergeCell ref="B602:D602"/>
    <mergeCell ref="B603:D603"/>
    <mergeCell ref="B604:D604"/>
    <mergeCell ref="B605:D605"/>
    <mergeCell ref="B596:D596"/>
    <mergeCell ref="B597:D597"/>
    <mergeCell ref="B598:D598"/>
    <mergeCell ref="B599:D599"/>
    <mergeCell ref="B600:D600"/>
    <mergeCell ref="B591:D591"/>
    <mergeCell ref="B592:D592"/>
    <mergeCell ref="B593:D593"/>
    <mergeCell ref="B594:D594"/>
    <mergeCell ref="B595:D595"/>
    <mergeCell ref="B586:D586"/>
    <mergeCell ref="B587:D587"/>
    <mergeCell ref="B588:D588"/>
    <mergeCell ref="B589:D589"/>
    <mergeCell ref="B590:D590"/>
    <mergeCell ref="B581:D581"/>
    <mergeCell ref="B582:D582"/>
    <mergeCell ref="B583:D583"/>
    <mergeCell ref="B584:D584"/>
    <mergeCell ref="B585:D585"/>
    <mergeCell ref="B576:D576"/>
    <mergeCell ref="B577:D577"/>
    <mergeCell ref="B578:D578"/>
    <mergeCell ref="B579:D579"/>
    <mergeCell ref="B580:D580"/>
    <mergeCell ref="B571:D571"/>
    <mergeCell ref="B572:D572"/>
    <mergeCell ref="B573:D573"/>
    <mergeCell ref="B574:D574"/>
    <mergeCell ref="B575:D575"/>
    <mergeCell ref="B566:D566"/>
    <mergeCell ref="B567:D567"/>
    <mergeCell ref="B568:D568"/>
    <mergeCell ref="B569:D569"/>
    <mergeCell ref="B570:D570"/>
    <mergeCell ref="B561:D561"/>
    <mergeCell ref="B562:D562"/>
    <mergeCell ref="B563:D563"/>
    <mergeCell ref="B564:D564"/>
    <mergeCell ref="B565:D565"/>
    <mergeCell ref="B556:D556"/>
    <mergeCell ref="B557:D557"/>
    <mergeCell ref="B558:D558"/>
    <mergeCell ref="B559:D559"/>
    <mergeCell ref="B560:D560"/>
    <mergeCell ref="B551:D551"/>
    <mergeCell ref="B552:D552"/>
    <mergeCell ref="B553:D553"/>
    <mergeCell ref="B554:D554"/>
    <mergeCell ref="B555:D555"/>
    <mergeCell ref="B542:D542"/>
    <mergeCell ref="B543:D543"/>
    <mergeCell ref="B544:D544"/>
    <mergeCell ref="B545:D545"/>
    <mergeCell ref="B546:D546"/>
    <mergeCell ref="B535:D535"/>
    <mergeCell ref="B536:D536"/>
    <mergeCell ref="B537:D537"/>
    <mergeCell ref="B538:D538"/>
    <mergeCell ref="B539:D539"/>
    <mergeCell ref="B530:D530"/>
    <mergeCell ref="B531:D531"/>
    <mergeCell ref="B532:D532"/>
    <mergeCell ref="B533:D533"/>
    <mergeCell ref="B534:D534"/>
    <mergeCell ref="B525:D525"/>
    <mergeCell ref="B526:D526"/>
    <mergeCell ref="B527:D527"/>
    <mergeCell ref="B528:D528"/>
    <mergeCell ref="B529:D529"/>
    <mergeCell ref="B520:D520"/>
    <mergeCell ref="B521:D521"/>
    <mergeCell ref="B522:D522"/>
    <mergeCell ref="B523:D523"/>
    <mergeCell ref="B524:D524"/>
    <mergeCell ref="B515:D515"/>
    <mergeCell ref="B516:D516"/>
    <mergeCell ref="B517:D517"/>
    <mergeCell ref="B518:D518"/>
    <mergeCell ref="B519:D519"/>
    <mergeCell ref="B510:D510"/>
    <mergeCell ref="B511:D511"/>
    <mergeCell ref="B512:D512"/>
    <mergeCell ref="B513:D513"/>
    <mergeCell ref="B514:D514"/>
    <mergeCell ref="B505:D505"/>
    <mergeCell ref="B506:D506"/>
    <mergeCell ref="B507:D507"/>
    <mergeCell ref="B508:D508"/>
    <mergeCell ref="B509:D509"/>
    <mergeCell ref="B500:D500"/>
    <mergeCell ref="B501:D501"/>
    <mergeCell ref="B502:D502"/>
    <mergeCell ref="B503:D503"/>
    <mergeCell ref="B504:D504"/>
    <mergeCell ref="B495:D495"/>
    <mergeCell ref="B496:D496"/>
    <mergeCell ref="B497:D497"/>
    <mergeCell ref="B498:D498"/>
    <mergeCell ref="B499:D499"/>
    <mergeCell ref="B490:D490"/>
    <mergeCell ref="B491:D491"/>
    <mergeCell ref="B492:D492"/>
    <mergeCell ref="B493:D493"/>
    <mergeCell ref="B494:D494"/>
    <mergeCell ref="B484:D484"/>
    <mergeCell ref="B485:D485"/>
    <mergeCell ref="B487:D487"/>
    <mergeCell ref="B488:D488"/>
    <mergeCell ref="B489:D489"/>
    <mergeCell ref="B479:D479"/>
    <mergeCell ref="B480:D480"/>
    <mergeCell ref="B481:D481"/>
    <mergeCell ref="B482:D482"/>
    <mergeCell ref="B483:D483"/>
    <mergeCell ref="B473:D473"/>
    <mergeCell ref="B475:D475"/>
    <mergeCell ref="B476:D476"/>
    <mergeCell ref="B477:D477"/>
    <mergeCell ref="B478:D478"/>
    <mergeCell ref="B468:D468"/>
    <mergeCell ref="B469:D469"/>
    <mergeCell ref="B470:D470"/>
    <mergeCell ref="B471:D471"/>
    <mergeCell ref="B472:D472"/>
    <mergeCell ref="B463:D463"/>
    <mergeCell ref="B464:D464"/>
    <mergeCell ref="B465:D465"/>
    <mergeCell ref="B466:D466"/>
    <mergeCell ref="B467:D467"/>
    <mergeCell ref="B458:D458"/>
    <mergeCell ref="B459:D459"/>
    <mergeCell ref="B460:D460"/>
    <mergeCell ref="B461:D461"/>
    <mergeCell ref="B462:D462"/>
    <mergeCell ref="B453:D453"/>
    <mergeCell ref="B454:D454"/>
    <mergeCell ref="B455:D455"/>
    <mergeCell ref="B456:D456"/>
    <mergeCell ref="B457:D457"/>
    <mergeCell ref="B447:D447"/>
    <mergeCell ref="B448:D448"/>
    <mergeCell ref="B449:D449"/>
    <mergeCell ref="B450:D450"/>
    <mergeCell ref="B451:D451"/>
    <mergeCell ref="B442:D442"/>
    <mergeCell ref="B443:D443"/>
    <mergeCell ref="B444:D444"/>
    <mergeCell ref="B445:D445"/>
    <mergeCell ref="B446:D446"/>
    <mergeCell ref="B437:D437"/>
    <mergeCell ref="B438:D438"/>
    <mergeCell ref="B439:D439"/>
    <mergeCell ref="B440:D440"/>
    <mergeCell ref="B441:D441"/>
    <mergeCell ref="B432:D432"/>
    <mergeCell ref="B433:D433"/>
    <mergeCell ref="B434:D434"/>
    <mergeCell ref="B435:D435"/>
    <mergeCell ref="B436:D436"/>
    <mergeCell ref="B427:D427"/>
    <mergeCell ref="B428:D428"/>
    <mergeCell ref="B429:D429"/>
    <mergeCell ref="B430:D430"/>
    <mergeCell ref="B431:D431"/>
    <mergeCell ref="B422:D422"/>
    <mergeCell ref="B423:D423"/>
    <mergeCell ref="B424:D424"/>
    <mergeCell ref="B425:D425"/>
    <mergeCell ref="B426:D426"/>
    <mergeCell ref="B417:D417"/>
    <mergeCell ref="B418:D418"/>
    <mergeCell ref="B419:D419"/>
    <mergeCell ref="B420:D420"/>
    <mergeCell ref="B421:D421"/>
    <mergeCell ref="B412:D412"/>
    <mergeCell ref="B413:D413"/>
    <mergeCell ref="B414:D414"/>
    <mergeCell ref="B415:D415"/>
    <mergeCell ref="B416:D416"/>
    <mergeCell ref="B407:D407"/>
    <mergeCell ref="B408:D408"/>
    <mergeCell ref="B409:D409"/>
    <mergeCell ref="B410:D410"/>
    <mergeCell ref="B411:D411"/>
    <mergeCell ref="B402:D402"/>
    <mergeCell ref="B403:D403"/>
    <mergeCell ref="B404:D404"/>
    <mergeCell ref="B405:D405"/>
    <mergeCell ref="B406:D406"/>
    <mergeCell ref="B397:D397"/>
    <mergeCell ref="B398:D398"/>
    <mergeCell ref="B399:D399"/>
    <mergeCell ref="B400:D400"/>
    <mergeCell ref="B401:D401"/>
    <mergeCell ref="B392:D392"/>
    <mergeCell ref="B393:D393"/>
    <mergeCell ref="B394:D394"/>
    <mergeCell ref="B395:D395"/>
    <mergeCell ref="B396:D396"/>
    <mergeCell ref="B387:D387"/>
    <mergeCell ref="B388:D388"/>
    <mergeCell ref="B389:D389"/>
    <mergeCell ref="B390:D390"/>
    <mergeCell ref="B391:D391"/>
    <mergeCell ref="B382:D382"/>
    <mergeCell ref="B383:D383"/>
    <mergeCell ref="B384:D384"/>
    <mergeCell ref="B385:D385"/>
    <mergeCell ref="B386:D386"/>
    <mergeCell ref="B377:D377"/>
    <mergeCell ref="B378:D378"/>
    <mergeCell ref="B379:D379"/>
    <mergeCell ref="B380:D380"/>
    <mergeCell ref="B381:D381"/>
    <mergeCell ref="B372:D372"/>
    <mergeCell ref="B373:D373"/>
    <mergeCell ref="B374:D374"/>
    <mergeCell ref="B375:D375"/>
    <mergeCell ref="B376:D376"/>
    <mergeCell ref="B367:D367"/>
    <mergeCell ref="B368:D368"/>
    <mergeCell ref="B369:D369"/>
    <mergeCell ref="B370:D370"/>
    <mergeCell ref="B371:D371"/>
    <mergeCell ref="B362:D362"/>
    <mergeCell ref="B363:D363"/>
    <mergeCell ref="B364:D364"/>
    <mergeCell ref="B365:D365"/>
    <mergeCell ref="B366:D366"/>
    <mergeCell ref="B357:D357"/>
    <mergeCell ref="B358:D358"/>
    <mergeCell ref="B359:D359"/>
    <mergeCell ref="B360:D360"/>
    <mergeCell ref="B361:D361"/>
    <mergeCell ref="B352:D352"/>
    <mergeCell ref="B353:D353"/>
    <mergeCell ref="B354:D354"/>
    <mergeCell ref="B355:D355"/>
    <mergeCell ref="B356:D356"/>
    <mergeCell ref="B347:D347"/>
    <mergeCell ref="B348:D348"/>
    <mergeCell ref="B349:D349"/>
    <mergeCell ref="B350:D350"/>
    <mergeCell ref="B351:D351"/>
    <mergeCell ref="B342:D342"/>
    <mergeCell ref="B343:D343"/>
    <mergeCell ref="B344:D344"/>
    <mergeCell ref="B345:D345"/>
    <mergeCell ref="B346:D346"/>
    <mergeCell ref="B337:D337"/>
    <mergeCell ref="B338:D338"/>
    <mergeCell ref="B339:D339"/>
    <mergeCell ref="B340:D340"/>
    <mergeCell ref="B341:D341"/>
    <mergeCell ref="B332:D332"/>
    <mergeCell ref="B333:D333"/>
    <mergeCell ref="B334:D334"/>
    <mergeCell ref="B335:D335"/>
    <mergeCell ref="B336:D336"/>
    <mergeCell ref="B327:D327"/>
    <mergeCell ref="B328:D328"/>
    <mergeCell ref="B329:D329"/>
    <mergeCell ref="B330:D330"/>
    <mergeCell ref="B331:D331"/>
    <mergeCell ref="B322:D322"/>
    <mergeCell ref="B323:D323"/>
    <mergeCell ref="B324:D324"/>
    <mergeCell ref="B325:D325"/>
    <mergeCell ref="B326:D326"/>
    <mergeCell ref="B313:D313"/>
    <mergeCell ref="B317:D317"/>
    <mergeCell ref="B318:D318"/>
    <mergeCell ref="B319:D319"/>
    <mergeCell ref="B320:D320"/>
    <mergeCell ref="B308:D308"/>
    <mergeCell ref="B309:D309"/>
    <mergeCell ref="B310:D310"/>
    <mergeCell ref="B311:D311"/>
    <mergeCell ref="B312:D312"/>
    <mergeCell ref="B303:D303"/>
    <mergeCell ref="B304:D304"/>
    <mergeCell ref="B305:D305"/>
    <mergeCell ref="B306:D306"/>
    <mergeCell ref="B307:D307"/>
    <mergeCell ref="B298:D298"/>
    <mergeCell ref="B299:D299"/>
    <mergeCell ref="B300:D300"/>
    <mergeCell ref="B301:D301"/>
    <mergeCell ref="B302:D302"/>
    <mergeCell ref="B293:D293"/>
    <mergeCell ref="B294:D294"/>
    <mergeCell ref="B295:D295"/>
    <mergeCell ref="B296:D296"/>
    <mergeCell ref="B297:D297"/>
    <mergeCell ref="B288:D288"/>
    <mergeCell ref="B289:D289"/>
    <mergeCell ref="B290:D290"/>
    <mergeCell ref="B291:D291"/>
    <mergeCell ref="B292:D292"/>
    <mergeCell ref="B283:D283"/>
    <mergeCell ref="B284:D284"/>
    <mergeCell ref="B285:D285"/>
    <mergeCell ref="B286:D286"/>
    <mergeCell ref="B287:D287"/>
    <mergeCell ref="B278:D278"/>
    <mergeCell ref="B279:D279"/>
    <mergeCell ref="B280:D280"/>
    <mergeCell ref="B281:D281"/>
    <mergeCell ref="B282:D282"/>
    <mergeCell ref="B273:D273"/>
    <mergeCell ref="B274:D274"/>
    <mergeCell ref="B275:D275"/>
    <mergeCell ref="B276:D276"/>
    <mergeCell ref="B277:D277"/>
    <mergeCell ref="B268:D268"/>
    <mergeCell ref="B269:D269"/>
    <mergeCell ref="B270:D270"/>
    <mergeCell ref="B271:D271"/>
    <mergeCell ref="B272:D272"/>
    <mergeCell ref="B263:D263"/>
    <mergeCell ref="B264:D264"/>
    <mergeCell ref="B265:D265"/>
    <mergeCell ref="B266:D266"/>
    <mergeCell ref="B267:D267"/>
    <mergeCell ref="B258:D258"/>
    <mergeCell ref="B259:D259"/>
    <mergeCell ref="B260:D260"/>
    <mergeCell ref="B261:D261"/>
    <mergeCell ref="B262:D262"/>
    <mergeCell ref="B253:D253"/>
    <mergeCell ref="B254:D254"/>
    <mergeCell ref="B255:D255"/>
    <mergeCell ref="B256:D256"/>
    <mergeCell ref="B257:D257"/>
    <mergeCell ref="B248:D248"/>
    <mergeCell ref="B249:D249"/>
    <mergeCell ref="B250:D250"/>
    <mergeCell ref="B251:D251"/>
    <mergeCell ref="B252:D252"/>
    <mergeCell ref="B243:D243"/>
    <mergeCell ref="B244:D244"/>
    <mergeCell ref="B245:D245"/>
    <mergeCell ref="B246:D246"/>
    <mergeCell ref="B247:D247"/>
    <mergeCell ref="B238:D238"/>
    <mergeCell ref="B239:D239"/>
    <mergeCell ref="B240:D240"/>
    <mergeCell ref="B241:D241"/>
    <mergeCell ref="B242:D242"/>
    <mergeCell ref="B233:D233"/>
    <mergeCell ref="B234:D234"/>
    <mergeCell ref="B235:D235"/>
    <mergeCell ref="B236:D236"/>
    <mergeCell ref="B237:D237"/>
    <mergeCell ref="B228:D228"/>
    <mergeCell ref="B229:D229"/>
    <mergeCell ref="B230:D230"/>
    <mergeCell ref="B231:D231"/>
    <mergeCell ref="B232:D232"/>
    <mergeCell ref="B223:D223"/>
    <mergeCell ref="B224:D224"/>
    <mergeCell ref="B225:D225"/>
    <mergeCell ref="B226:D226"/>
    <mergeCell ref="B227:D227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B208:D208"/>
    <mergeCell ref="B209:D209"/>
    <mergeCell ref="B210:D210"/>
    <mergeCell ref="B211:D211"/>
    <mergeCell ref="B212:D212"/>
    <mergeCell ref="B202:D202"/>
    <mergeCell ref="B203:D203"/>
    <mergeCell ref="B205:D205"/>
    <mergeCell ref="B206:D206"/>
    <mergeCell ref="B207:D207"/>
    <mergeCell ref="B197:D197"/>
    <mergeCell ref="B198:D198"/>
    <mergeCell ref="B199:D199"/>
    <mergeCell ref="B200:D200"/>
    <mergeCell ref="B201:D201"/>
    <mergeCell ref="B191:D191"/>
    <mergeCell ref="B192:D192"/>
    <mergeCell ref="B194:D194"/>
    <mergeCell ref="B195:D195"/>
    <mergeCell ref="B196:D196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4:D134"/>
    <mergeCell ref="B136:D136"/>
    <mergeCell ref="B137:D137"/>
    <mergeCell ref="B138:D138"/>
    <mergeCell ref="B139:D139"/>
    <mergeCell ref="B129:D129"/>
    <mergeCell ref="B130:D130"/>
    <mergeCell ref="B131:D131"/>
    <mergeCell ref="B132:D132"/>
    <mergeCell ref="B133:D133"/>
    <mergeCell ref="B124:D124"/>
    <mergeCell ref="B125:D125"/>
    <mergeCell ref="B126:D126"/>
    <mergeCell ref="B127:D127"/>
    <mergeCell ref="B128:D128"/>
    <mergeCell ref="B118:D118"/>
    <mergeCell ref="B119:D119"/>
    <mergeCell ref="B121:D121"/>
    <mergeCell ref="B122:D122"/>
    <mergeCell ref="B123:D123"/>
    <mergeCell ref="B113:D113"/>
    <mergeCell ref="B114:D114"/>
    <mergeCell ref="B115:D115"/>
    <mergeCell ref="B116:D116"/>
    <mergeCell ref="B117:D117"/>
    <mergeCell ref="B108:D108"/>
    <mergeCell ref="B109:D109"/>
    <mergeCell ref="B110:D110"/>
    <mergeCell ref="B111:D111"/>
    <mergeCell ref="B112:D112"/>
    <mergeCell ref="B103:D103"/>
    <mergeCell ref="B104:D104"/>
    <mergeCell ref="B105:D105"/>
    <mergeCell ref="B106:D106"/>
    <mergeCell ref="B107:D10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54:D54"/>
    <mergeCell ref="B55:D55"/>
    <mergeCell ref="B56:D56"/>
    <mergeCell ref="B57:D57"/>
    <mergeCell ref="B48:D48"/>
    <mergeCell ref="B49:D49"/>
    <mergeCell ref="B50:D50"/>
    <mergeCell ref="B51:D51"/>
    <mergeCell ref="B52:D52"/>
    <mergeCell ref="B45:D45"/>
    <mergeCell ref="B46:D46"/>
    <mergeCell ref="B47:D47"/>
    <mergeCell ref="B38:D38"/>
    <mergeCell ref="B39:D39"/>
    <mergeCell ref="B40:D40"/>
    <mergeCell ref="B41:D41"/>
    <mergeCell ref="B42:D42"/>
    <mergeCell ref="B53:D53"/>
    <mergeCell ref="B2:I2"/>
    <mergeCell ref="B11:D11"/>
    <mergeCell ref="B13:D13"/>
    <mergeCell ref="B4:I4"/>
    <mergeCell ref="B6:E6"/>
    <mergeCell ref="B7:E7"/>
    <mergeCell ref="B8:D8"/>
    <mergeCell ref="B21:D21"/>
    <mergeCell ref="B22:D22"/>
    <mergeCell ref="B16:D16"/>
    <mergeCell ref="B17:D17"/>
    <mergeCell ref="B18:D18"/>
    <mergeCell ref="B20:D20"/>
    <mergeCell ref="B19:D19"/>
    <mergeCell ref="B540:D540"/>
    <mergeCell ref="B541:D541"/>
    <mergeCell ref="B452:D452"/>
    <mergeCell ref="B486:D486"/>
    <mergeCell ref="B15:D15"/>
    <mergeCell ref="B9:D9"/>
    <mergeCell ref="B10:D10"/>
    <mergeCell ref="B12:D12"/>
    <mergeCell ref="B14:D14"/>
    <mergeCell ref="B23:D23"/>
    <mergeCell ref="B24:D24"/>
    <mergeCell ref="B26:D26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43:D43"/>
    <mergeCell ref="B44:D44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Karmen</cp:lastModifiedBy>
  <cp:lastPrinted>2025-03-28T13:11:11Z</cp:lastPrinted>
  <dcterms:created xsi:type="dcterms:W3CDTF">2022-08-12T12:51:27Z</dcterms:created>
  <dcterms:modified xsi:type="dcterms:W3CDTF">2025-03-28T13:11:14Z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